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ba123-my.sharepoint.com/personal/jhdavis_sba_gov/Documents/Desktop/"/>
    </mc:Choice>
  </mc:AlternateContent>
  <xr:revisionPtr revIDLastSave="9" documentId="8_{87345A63-288E-404F-AB76-EC4BED9AF1AA}" xr6:coauthVersionLast="44" xr6:coauthVersionMax="44" xr10:uidLastSave="{5DE27792-4FF4-42AB-BB63-9541E54D6AB3}"/>
  <bookViews>
    <workbookView xWindow="8220" yWindow="360" windowWidth="21300" windowHeight="14775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Sheet1!$A$1:$E$222</definedName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99" i="1" l="1"/>
  <c r="E204" i="1" l="1"/>
  <c r="H188" i="1" l="1"/>
  <c r="D188" i="1" s="1"/>
  <c r="G7" i="1"/>
  <c r="D7" i="1" s="1"/>
  <c r="H135" i="1"/>
  <c r="D135" i="1" s="1"/>
  <c r="H17" i="1"/>
  <c r="D17" i="1" s="1"/>
  <c r="G215" i="1"/>
  <c r="D215" i="1" s="1"/>
  <c r="G210" i="1"/>
  <c r="D210" i="1" s="1"/>
  <c r="G194" i="1"/>
  <c r="D194" i="1" s="1"/>
  <c r="G183" i="1"/>
  <c r="D183" i="1" s="1"/>
  <c r="G177" i="1"/>
  <c r="D177" i="1" s="1"/>
  <c r="G171" i="1"/>
  <c r="D171" i="1" s="1"/>
  <c r="G166" i="1"/>
  <c r="D166" i="1" s="1"/>
  <c r="G161" i="1"/>
  <c r="D161" i="1" s="1"/>
  <c r="G156" i="1"/>
  <c r="D156" i="1" s="1"/>
  <c r="G151" i="1"/>
  <c r="D151" i="1" s="1"/>
  <c r="G146" i="1"/>
  <c r="D146" i="1" s="1"/>
  <c r="G140" i="1"/>
  <c r="D140" i="1" s="1"/>
  <c r="G130" i="1"/>
  <c r="D130" i="1" s="1"/>
  <c r="G124" i="1"/>
  <c r="D124" i="1" s="1"/>
  <c r="G119" i="1"/>
  <c r="D119" i="1" s="1"/>
  <c r="G114" i="1"/>
  <c r="D114" i="1" s="1"/>
  <c r="G108" i="1"/>
  <c r="D108" i="1" s="1"/>
  <c r="G101" i="1"/>
  <c r="D101" i="1" s="1"/>
  <c r="G96" i="1"/>
  <c r="D96" i="1" s="1"/>
  <c r="G91" i="1"/>
  <c r="D91" i="1" s="1"/>
  <c r="G85" i="1"/>
  <c r="D85" i="1" s="1"/>
  <c r="G80" i="1"/>
  <c r="D80" i="1" s="1"/>
  <c r="G75" i="1"/>
  <c r="D75" i="1" s="1"/>
  <c r="G70" i="1"/>
  <c r="D70" i="1" s="1"/>
  <c r="G64" i="1"/>
  <c r="D64" i="1" s="1"/>
  <c r="G59" i="1"/>
  <c r="D59" i="1" s="1"/>
  <c r="G54" i="1"/>
  <c r="D54" i="1" s="1"/>
  <c r="G48" i="1"/>
  <c r="D48" i="1" s="1"/>
  <c r="G42" i="1"/>
  <c r="D42" i="1" s="1"/>
  <c r="G37" i="1"/>
  <c r="D37" i="1" s="1"/>
  <c r="G32" i="1"/>
  <c r="D32" i="1" s="1"/>
  <c r="G27" i="1"/>
  <c r="D27" i="1" s="1"/>
  <c r="G22" i="1"/>
  <c r="D22" i="1" s="1"/>
  <c r="G12" i="1"/>
  <c r="D12" i="1" s="1"/>
  <c r="G2" i="1"/>
  <c r="D2" i="1" s="1"/>
  <c r="E54" i="1" l="1"/>
  <c r="E194" i="1" l="1"/>
  <c r="E215" i="1"/>
  <c r="E130" i="1"/>
  <c r="E135" i="1"/>
  <c r="E140" i="1"/>
  <c r="E146" i="1"/>
  <c r="E151" i="1"/>
  <c r="E161" i="1"/>
  <c r="E166" i="1"/>
  <c r="E171" i="1"/>
  <c r="E177" i="1"/>
  <c r="E183" i="1"/>
  <c r="E119" i="1"/>
  <c r="E124" i="1"/>
  <c r="E108" i="1"/>
  <c r="E80" i="1"/>
  <c r="E85" i="1"/>
  <c r="E91" i="1"/>
  <c r="E96" i="1"/>
  <c r="E101" i="1"/>
  <c r="E75" i="1"/>
  <c r="E64" i="1"/>
  <c r="E70" i="1"/>
  <c r="E59" i="1"/>
  <c r="E37" i="1"/>
  <c r="E42" i="1"/>
  <c r="E48" i="1"/>
  <c r="E22" i="1"/>
  <c r="E27" i="1"/>
  <c r="E32" i="1"/>
  <c r="E17" i="1"/>
  <c r="E188" i="1"/>
  <c r="E210" i="1"/>
  <c r="E114" i="1"/>
  <c r="E12" i="1"/>
  <c r="E7" i="1"/>
  <c r="E2" i="1"/>
  <c r="C222" i="1" l="1"/>
</calcChain>
</file>

<file path=xl/sharedStrings.xml><?xml version="1.0" encoding="utf-8"?>
<sst xmlns="http://schemas.openxmlformats.org/spreadsheetml/2006/main" count="351" uniqueCount="309">
  <si>
    <t>Office Information</t>
  </si>
  <si>
    <t>Colorado Office of Economic Development and International Trade</t>
  </si>
  <si>
    <t>Denver, CO 80202</t>
  </si>
  <si>
    <t>Department of Economic and Community Development</t>
  </si>
  <si>
    <t>Honolulu, HI 96813</t>
  </si>
  <si>
    <t xml:space="preserve"> </t>
  </si>
  <si>
    <t>Iowa Economic Development Authority (IEDA)</t>
  </si>
  <si>
    <t>200 East Grand Avenue</t>
  </si>
  <si>
    <t>Des Moines, IA 50309</t>
  </si>
  <si>
    <t xml:space="preserve">Office of Trade and Investment </t>
  </si>
  <si>
    <t xml:space="preserve">401 East Pratt Street      </t>
  </si>
  <si>
    <t>Maine International Trade Center</t>
  </si>
  <si>
    <t>Missouri Department of Economic Development</t>
  </si>
  <si>
    <t>Business &amp; Community Services</t>
  </si>
  <si>
    <t>Harry S. Truman Building, Room 720</t>
  </si>
  <si>
    <t>Mississippi Development Authority</t>
  </si>
  <si>
    <t xml:space="preserve">Global Business Services, </t>
  </si>
  <si>
    <t>15000 Weston Parkway</t>
  </si>
  <si>
    <t>Cary, NC 27513</t>
  </si>
  <si>
    <t xml:space="preserve">North Dakota Trade Office </t>
  </si>
  <si>
    <t>Department of Resources and Economic Development/Office of International Commerce</t>
  </si>
  <si>
    <t>New Mexico Economic Development Department</t>
  </si>
  <si>
    <t>Ohio Development Services Agency</t>
  </si>
  <si>
    <t>Oregon Business Development Department</t>
  </si>
  <si>
    <t xml:space="preserve">South Carolina Department of Commerce </t>
  </si>
  <si>
    <t>Jeffrey A. Williamson</t>
  </si>
  <si>
    <t xml:space="preserve">jeff.williamson@rccd.edu </t>
  </si>
  <si>
    <t>STEP Project Director</t>
  </si>
  <si>
    <t>laura.jaworski@ct.gov</t>
  </si>
  <si>
    <t>Margo Markopoulos</t>
  </si>
  <si>
    <t>Edward R. Herrera</t>
  </si>
  <si>
    <t>Empire State Development</t>
  </si>
  <si>
    <t xml:space="preserve">STEP Project Director </t>
  </si>
  <si>
    <t>Hilda Lockhart</t>
  </si>
  <si>
    <t>Primary Point of Contact</t>
  </si>
  <si>
    <t>225 West State Street</t>
  </si>
  <si>
    <t>P.O. Box 820</t>
  </si>
  <si>
    <t>633 Third Avenue, 36th Floor</t>
  </si>
  <si>
    <t>Old Capitol Annex</t>
  </si>
  <si>
    <t>300 West Broadway</t>
  </si>
  <si>
    <t>Phone: 505-827-0315</t>
  </si>
  <si>
    <t xml:space="preserve">adeyoung@mt.gov </t>
  </si>
  <si>
    <t>Phone: 919-447-7751</t>
  </si>
  <si>
    <t>Federal Award</t>
  </si>
  <si>
    <t>Match</t>
  </si>
  <si>
    <t>Alabama Department Of Commerce</t>
  </si>
  <si>
    <t>Division of Corporate and International Development</t>
  </si>
  <si>
    <t>Kentucky Cabinet for Economic Development</t>
  </si>
  <si>
    <t>300 North Washington Square</t>
  </si>
  <si>
    <t>Ann Pardalos</t>
  </si>
  <si>
    <t>Rose Boxx</t>
  </si>
  <si>
    <t>Montana Department of Commerce</t>
  </si>
  <si>
    <t>Helena, MT  59620</t>
  </si>
  <si>
    <t>Angelyn DeYoung</t>
  </si>
  <si>
    <t>Phone: 406-841-2783</t>
  </si>
  <si>
    <t>Economic Development Partnership of North Carolina</t>
  </si>
  <si>
    <t>New Jersey Business Action Center</t>
  </si>
  <si>
    <t xml:space="preserve">eddy.mayen@sos.nj.gov </t>
  </si>
  <si>
    <t>Concord, NH 03301</t>
  </si>
  <si>
    <t>Phone: 603-271-8444</t>
  </si>
  <si>
    <t xml:space="preserve">Nevada Governor’s Office of Economic Development (GOED) </t>
  </si>
  <si>
    <t>Amanda Welker</t>
  </si>
  <si>
    <t>Phone: 503-229-6063</t>
  </si>
  <si>
    <t>amanda.welker@oregon.gov</t>
  </si>
  <si>
    <t>John H. Chafee Center for International Business</t>
  </si>
  <si>
    <t>Bryant University</t>
  </si>
  <si>
    <t>1150 Douglas Pike</t>
  </si>
  <si>
    <t>Smithfield, RI 02917</t>
  </si>
  <si>
    <t>1201 Main Street, Suite 1600</t>
  </si>
  <si>
    <t>Washington State Department of Commerce</t>
  </si>
  <si>
    <t>Wisconsin Economic Development Corporation</t>
  </si>
  <si>
    <t>401 Adams Avenue, Suite 630</t>
  </si>
  <si>
    <t>hilda.lockhart@commerce.alabama.gov</t>
  </si>
  <si>
    <t xml:space="preserve">Department of Business, Economic Development and Tourism </t>
  </si>
  <si>
    <t>Idaho Department of Commerce</t>
  </si>
  <si>
    <t>Tina Salisbury</t>
  </si>
  <si>
    <t>Illinois Department of Commerce and Economic Opportunity</t>
  </si>
  <si>
    <t xml:space="preserve">margo.markopoulos@illinois.gov  </t>
  </si>
  <si>
    <t xml:space="preserve">Phone: 502-782-1940 </t>
  </si>
  <si>
    <t>Maryland Department of Commerce</t>
  </si>
  <si>
    <t>Arizona Commerce Authority</t>
  </si>
  <si>
    <t>Kevin J. O'Shea</t>
  </si>
  <si>
    <t>Phone: 602-845-1217</t>
  </si>
  <si>
    <t>kevino@azcommerce.com</t>
  </si>
  <si>
    <t>Louisiana Department of Economic Development</t>
  </si>
  <si>
    <t>1051 North Third Street</t>
  </si>
  <si>
    <t>Texas Department of Agriculture</t>
  </si>
  <si>
    <t>1700 North Congress Avenue, 11th Floor</t>
  </si>
  <si>
    <t>P.O. Box 12847</t>
  </si>
  <si>
    <t>Michigan Strategic Fund</t>
  </si>
  <si>
    <t>ann.pardalos@ded.mo.gov</t>
  </si>
  <si>
    <t>Phone: 208-287-3164</t>
  </si>
  <si>
    <t>Thien Bui</t>
  </si>
  <si>
    <t>thien.bui@development.ohio.gov</t>
  </si>
  <si>
    <t xml:space="preserve">http://esd.ny.gov/International/STEP_NYS.html 
</t>
  </si>
  <si>
    <t>Total  Project</t>
  </si>
  <si>
    <t xml:space="preserve">www.mitc.com/how-we-help/grants/ </t>
  </si>
  <si>
    <t xml:space="preserve">http://ndto.com/step-nd/ </t>
  </si>
  <si>
    <t xml:space="preserve">https://nhexportassistance.com/export-promotion-grants/step-grant/  </t>
  </si>
  <si>
    <t xml:space="preserve">http://gonm.biz/business-resource-center/edd-programs-for-business/international-trade/ </t>
  </si>
  <si>
    <t xml:space="preserve">http://www.diversifynevada.com/selecting-nevada/global/step-grant </t>
  </si>
  <si>
    <t xml:space="preserve">http://www.bryant.edu/about/centers-and-institutes/john-h-chafee-center-for-international-business/ </t>
  </si>
  <si>
    <t xml:space="preserve">http://inwisconsin.com/export/assistance/global-business-development-program/ </t>
  </si>
  <si>
    <t xml:space="preserve">Total </t>
  </si>
  <si>
    <t>Lennox Ruiz</t>
  </si>
  <si>
    <t>Wade Merritt</t>
  </si>
  <si>
    <t>merritt@mitc.com</t>
  </si>
  <si>
    <t>Mark Sullivan</t>
  </si>
  <si>
    <t>Phone: 617-973-8543</t>
  </si>
  <si>
    <t>mark.f.sullivan@state.ma.us</t>
  </si>
  <si>
    <t xml:space="preserve">rboxx@mississippi.org </t>
  </si>
  <si>
    <t>Linda Woulfe</t>
  </si>
  <si>
    <t>lwoulfe@bryant.edu</t>
  </si>
  <si>
    <t>www.oregon4biz.com/Global-Connections/Export-Promotion/</t>
  </si>
  <si>
    <t>2 Portland Fish Pier, Suite 204</t>
  </si>
  <si>
    <t>http://kyexports.com/STEP-grants.aspx</t>
  </si>
  <si>
    <t>www.decd.org</t>
  </si>
  <si>
    <t>Department of Food &amp; Agriculture</t>
  </si>
  <si>
    <t>Department of Commerce</t>
  </si>
  <si>
    <t>Puerto Rico Trade &amp; Export Company</t>
  </si>
  <si>
    <t>San Juan, PR 00919</t>
  </si>
  <si>
    <t>http://www.comercioyexportacion.com</t>
  </si>
  <si>
    <t>New San Juan Building</t>
  </si>
  <si>
    <t>159 Chardon Avenue</t>
  </si>
  <si>
    <t>maria.batista@cce.pr.gov</t>
  </si>
  <si>
    <t>Mary Ferguson</t>
  </si>
  <si>
    <t>Jamie Lumm</t>
  </si>
  <si>
    <t>Utah World Trade Center Corporation</t>
  </si>
  <si>
    <t>60 East South Temple, Suite 300</t>
  </si>
  <si>
    <t>Salt Lake City, UT 84111</t>
  </si>
  <si>
    <t>http://business.utah.gov/partners/wtcutah/</t>
  </si>
  <si>
    <t>Austin, TX 78711</t>
  </si>
  <si>
    <t>Natalie Chmiko</t>
  </si>
  <si>
    <t>chmikon@michigan.org</t>
  </si>
  <si>
    <t xml:space="preserve">Lansing, MI 48933 </t>
  </si>
  <si>
    <t>Pennsylvania Department of Community &amp; Economic Development</t>
  </si>
  <si>
    <t xml:space="preserve">400 North Street, 4th Floor </t>
  </si>
  <si>
    <t>Katherine Skopp</t>
  </si>
  <si>
    <t>Phone: 717-720-7361</t>
  </si>
  <si>
    <t>kskopp@pa.gov</t>
  </si>
  <si>
    <t xml:space="preserve">Jessica L. Steverson </t>
  </si>
  <si>
    <t>Phone: 225-342-2537</t>
  </si>
  <si>
    <t>Mike Hubbard</t>
  </si>
  <si>
    <t xml:space="preserve">Norris Thigpen </t>
  </si>
  <si>
    <t>nthigpen@SCcommerce.com</t>
  </si>
  <si>
    <t>Phoenix, AZ 85007</t>
  </si>
  <si>
    <t>3300 South Market Street, Suite 400</t>
  </si>
  <si>
    <t>World Trade Center Arkansas</t>
  </si>
  <si>
    <t>Trish Watkins</t>
  </si>
  <si>
    <t>450 Columbus Boulevard, Suite 5</t>
  </si>
  <si>
    <t>P.O. Box 83720</t>
  </si>
  <si>
    <t>Eddy Mayen</t>
  </si>
  <si>
    <t>lennox.ruiz@esd.ny.gov</t>
  </si>
  <si>
    <t>Phone: 212-803-2344</t>
  </si>
  <si>
    <t>Nicole Sherwood</t>
  </si>
  <si>
    <t>nsherwood@wtcutah.com</t>
  </si>
  <si>
    <t>Mindy Fryer</t>
  </si>
  <si>
    <t xml:space="preserve">Phone: 512-463-6908 </t>
  </si>
  <si>
    <t xml:space="preserve">mary.ferguson@commerce.wa.gov </t>
  </si>
  <si>
    <t>jamie.k.lum@hawaii.gov</t>
  </si>
  <si>
    <t>STEP Director</t>
  </si>
  <si>
    <t>Phone: 479-418-4827</t>
  </si>
  <si>
    <t>Laura Jaworski</t>
  </si>
  <si>
    <t>carol.stringer@ky.gov</t>
  </si>
  <si>
    <t>Carol Stringer</t>
  </si>
  <si>
    <t>Massachusetts Office of International Trade &amp; Investment</t>
  </si>
  <si>
    <t>Rachel Adams</t>
  </si>
  <si>
    <t>Commonwealth of Massachusetts</t>
  </si>
  <si>
    <t>Jessica Reynolds</t>
  </si>
  <si>
    <t>Phone: 410-767-6435</t>
  </si>
  <si>
    <t xml:space="preserve">Katy Sinnott </t>
  </si>
  <si>
    <t>Phone: 608-210-6838</t>
  </si>
  <si>
    <t>jessica.reynolds@maryland.gov</t>
  </si>
  <si>
    <t>Katie Woslager</t>
  </si>
  <si>
    <t>Phone: 303-892-8760</t>
  </si>
  <si>
    <t>katie.woslager@state.co.us</t>
  </si>
  <si>
    <t>Phone: 860-500-2368</t>
  </si>
  <si>
    <t>Peggy Kerr</t>
  </si>
  <si>
    <t>peggy.kerr@iowaeda.com  </t>
  </si>
  <si>
    <t>Dijuana Mitrovic</t>
  </si>
  <si>
    <t>Phone: 702-486-2700</t>
  </si>
  <si>
    <t>dmitrovic@diversifynevada.com</t>
  </si>
  <si>
    <t>2 Eagle Square, Suite 100</t>
  </si>
  <si>
    <t>Rebecca Espinoza</t>
  </si>
  <si>
    <t>Fargo, ND 58104</t>
  </si>
  <si>
    <t>4844 Rocking Horse Circle South, Suite 1</t>
  </si>
  <si>
    <t>rebecca@ndto.com</t>
  </si>
  <si>
    <t>Oklahoma Department of Commerce</t>
  </si>
  <si>
    <t>Oklahoma City, OK</t>
  </si>
  <si>
    <t>Jesse Garcia</t>
  </si>
  <si>
    <t>Phone:  408-815-5136</t>
  </si>
  <si>
    <t>Indiana Economic Development Corporation</t>
  </si>
  <si>
    <t>One North Capitol, Suite 700</t>
  </si>
  <si>
    <t>Andrea Richter</t>
  </si>
  <si>
    <t>arichter@iedc.in.gov</t>
  </si>
  <si>
    <t>https://www.iedc.in.gov</t>
  </si>
  <si>
    <t>Beth Pomper</t>
  </si>
  <si>
    <t>beth.pomper@delaware.gov</t>
  </si>
  <si>
    <t>https://export.delaware.gov/step-grant</t>
  </si>
  <si>
    <t xml:space="preserve">Maria R. Batista </t>
  </si>
  <si>
    <t>Virginia Economic Development Partnership (VEDP)</t>
  </si>
  <si>
    <t xml:space="preserve">Monica Sadie </t>
  </si>
  <si>
    <t>One James Center</t>
  </si>
  <si>
    <t>Phone: 804-545-5763</t>
  </si>
  <si>
    <t>msadie@yesvirginia.org</t>
  </si>
  <si>
    <t>.</t>
  </si>
  <si>
    <t>Agency of Commerce &amp; Community Development</t>
  </si>
  <si>
    <t>Hilary DelRoss</t>
  </si>
  <si>
    <t>http://accd.vermont.gov/economic-development/programs/international-trade/grants</t>
  </si>
  <si>
    <t>Montgomery, AL 36130</t>
  </si>
  <si>
    <t>Rogers, AR 72758</t>
  </si>
  <si>
    <t>Sacramento, CA 95814</t>
  </si>
  <si>
    <t>1220 North Street, Suite 400</t>
  </si>
  <si>
    <t>1600 Broadway Street, Suite 2500</t>
  </si>
  <si>
    <t>820 North French Street</t>
  </si>
  <si>
    <t>250 South Hotel Street, 5th Floor</t>
  </si>
  <si>
    <t>700 West State Street</t>
  </si>
  <si>
    <t>Boise, ID 83720</t>
  </si>
  <si>
    <t>100 West Randolph, Suite 3-400</t>
  </si>
  <si>
    <t>Chicago, IL  60601</t>
  </si>
  <si>
    <t>Hartford, CT 06103</t>
  </si>
  <si>
    <t>Wilmington, DE 19801</t>
  </si>
  <si>
    <t>https://choosecolorado.com</t>
  </si>
  <si>
    <t>118 North 7th Avenue, Suite 400</t>
  </si>
  <si>
    <t>https://arwtc.org/STEP</t>
  </si>
  <si>
    <t xml:space="preserve">https://invest.hawaii.gov/exporting/histep/ </t>
  </si>
  <si>
    <t xml:space="preserve">https://commerce.idaho.gov/idaho-business/international-trade/step-grant </t>
  </si>
  <si>
    <t>https://www2.illinois.gov/dceo/SmallBizAssistance/Export/Pages/ISTEPProgram.aspx</t>
  </si>
  <si>
    <t>Indianapolis, IN 46204</t>
  </si>
  <si>
    <t xml:space="preserve">https://www.iowaeconomicdevelopment.com  </t>
  </si>
  <si>
    <t>Frankfort, KY 40601</t>
  </si>
  <si>
    <t>Baton Rouge, LA 70802</t>
  </si>
  <si>
    <t>Phone: 808-587-2753</t>
  </si>
  <si>
    <t>Phone: 317-232-8853</t>
  </si>
  <si>
    <t>Phone: 515-348-6242</t>
  </si>
  <si>
    <t>https://www.opportunitylouisiana.com/small-business/special-programs-for-small-business/step-grant</t>
  </si>
  <si>
    <t>Portland, ME 04101</t>
  </si>
  <si>
    <t>Phone: 207-541-7408</t>
  </si>
  <si>
    <t xml:space="preserve">Baltimore, MD 21202   </t>
  </si>
  <si>
    <t>http://commerce.maryland.gov/fund/programs-for-businesses/exportmd-program</t>
  </si>
  <si>
    <t>136 Blackstone Street, 5th Floor</t>
  </si>
  <si>
    <t>Boston, MA 02109</t>
  </si>
  <si>
    <t>https://www.mass.gov/service-details/state-trade-expansion-program-step</t>
  </si>
  <si>
    <t>https://www.michiganbusiness.org/services/international-trade/#step</t>
  </si>
  <si>
    <t>501 North West Street, Woolfolk Building, B-01</t>
  </si>
  <si>
    <t>Jackson, MS 39201</t>
  </si>
  <si>
    <t>https://www.mississippi.org/home-page/our-advantages/incentives/state-%20%20trade-export-programs/</t>
  </si>
  <si>
    <t>Phone: 601-359-3045</t>
  </si>
  <si>
    <t>301 West High Street</t>
  </si>
  <si>
    <t>Jefferson City, MO 65101</t>
  </si>
  <si>
    <t>https://exportmissouri.mo.gov/exports/financing</t>
  </si>
  <si>
    <t>301 South Park Avenue</t>
  </si>
  <si>
    <t>https://marketmt.com/STEP</t>
  </si>
  <si>
    <t>Las Vegas, NV 89101</t>
  </si>
  <si>
    <t>555 East Washington Avenue, Suite 5400</t>
  </si>
  <si>
    <t>Trenton, NJ 08625</t>
  </si>
  <si>
    <t>1100 Saint Francis Drive</t>
  </si>
  <si>
    <t>Sante Fe, New Mexico 87505</t>
  </si>
  <si>
    <t xml:space="preserve">Phone: 609-633-1182 </t>
  </si>
  <si>
    <t>New York, NY 10017</t>
  </si>
  <si>
    <t>Phone: 701-929-6703</t>
  </si>
  <si>
    <t>Phone: 614-466-4996</t>
  </si>
  <si>
    <t>Columbus, Ohio 43216</t>
  </si>
  <si>
    <t>900 North Stiles Avenue</t>
  </si>
  <si>
    <t>https://development.ohio.gov/bs/bs_image.htm</t>
  </si>
  <si>
    <t>775 Summer Street NE, Suite 200</t>
  </si>
  <si>
    <t>Salem, OR 97301</t>
  </si>
  <si>
    <t>Harrisburg, PA 17120</t>
  </si>
  <si>
    <t>Phone: 787-294-0101 Ext. 2034</t>
  </si>
  <si>
    <t>Phone: 401-232-6525</t>
  </si>
  <si>
    <t xml:space="preserve">Columbia, SC 29201 </t>
  </si>
  <si>
    <t>Phone: 803-737-0598</t>
  </si>
  <si>
    <t>https://www.texasagriculture.gov/GrantsServices/GrantsandServices/StateTradeExpansionProgram.aspx</t>
  </si>
  <si>
    <t>901 East Cary Street, Suite 900</t>
  </si>
  <si>
    <t>Montpelier, VT 05620</t>
  </si>
  <si>
    <t>Phone: 802-622-4337</t>
  </si>
  <si>
    <t xml:space="preserve">http://www.exportvirginia.org/services/programs-grants   </t>
  </si>
  <si>
    <t>Seattle, WA 98121</t>
  </si>
  <si>
    <t>2001 6th Avenue, Suite 2600</t>
  </si>
  <si>
    <t xml:space="preserve">Phone: 206-256-6130      </t>
  </si>
  <si>
    <t>201 West Washington Avenue</t>
  </si>
  <si>
    <t>Madison, WI 53073</t>
  </si>
  <si>
    <t>Richmond, VA 23219</t>
  </si>
  <si>
    <t>tina.salisbury@commerce.idaho.gov</t>
  </si>
  <si>
    <t xml:space="preserve">Phone: 517-335-2854   </t>
  </si>
  <si>
    <t>rachel.adams@livefree.nh.gov</t>
  </si>
  <si>
    <t>edward.herrera@state.nm.gov</t>
  </si>
  <si>
    <t xml:space="preserve">mike.hubbard@edpnc.com </t>
  </si>
  <si>
    <t>jesse.garcia@okcommerce.gov</t>
  </si>
  <si>
    <t>mindy.fryer@TexasAgriculture.gov</t>
  </si>
  <si>
    <t>hilary.delross@vermont.gov</t>
  </si>
  <si>
    <t>kathy.sinnott@wedc.org</t>
  </si>
  <si>
    <t>Phone: 312-814-3116</t>
  </si>
  <si>
    <t>National Life Building, One National Life Drive, 6th Floor</t>
  </si>
  <si>
    <t>77 South High Street, 28th Floor</t>
  </si>
  <si>
    <t>Phone: 573-751-6605</t>
  </si>
  <si>
    <t xml:space="preserve">Phone: 334-242-0442  </t>
  </si>
  <si>
    <t>http://www.madeinalabama.com/business-development/export-and-trade/export-alabama-alliance/</t>
  </si>
  <si>
    <t>https://www.nj.gov/state/bac/bac-njstep.shtml</t>
  </si>
  <si>
    <t>https://edpnc.com/start-or-grow-a-business/export-assistance/resources/</t>
  </si>
  <si>
    <t>https://okcommerce.gov/business/trade/step/</t>
  </si>
  <si>
    <t>https://dced.pa.gov/programs/global-access-program-gap/</t>
  </si>
  <si>
    <t>https://www.sccommerce.com/doing-business-here/globalize/start-exporting/export-incentives-program</t>
  </si>
  <si>
    <t>Phone: 801-532-8080</t>
  </si>
  <si>
    <t>https://www.commerce.wa.gov/growing-the-economy/export-assistance/step/</t>
  </si>
  <si>
    <t>Jessica.Steverson@la.gov</t>
  </si>
  <si>
    <t>Phone: 302-577-8465</t>
  </si>
  <si>
    <t xml:space="preserve">. </t>
  </si>
  <si>
    <t xml:space="preserve">Phone: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</si>
</sst>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$&quot;#,##0_);\(&quot;$&quot;#,##0\)"/>
    <numFmt numFmtId="44" formatCode="_(&quot;$&quot;* #,##0.00_);_(&quot;$&quot;* \(#,##0.00\);_(&quot;$&quot;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Source Sans Pro"/>
      <family val="2"/>
    </font>
    <font>
      <sz val="11"/>
      <name val="Source Sans Pro"/>
      <family val="2"/>
    </font>
    <font>
      <u/>
      <sz val="11"/>
      <color theme="10"/>
      <name val="Source Sans Pro"/>
      <family val="2"/>
    </font>
    <font>
      <b/>
      <sz val="12"/>
      <name val="Source Sans Pro"/>
      <family val="2"/>
    </font>
    <font>
      <sz val="12"/>
      <name val="Source Sans Pro"/>
      <family val="2"/>
    </font>
    <font>
      <b/>
      <sz val="11"/>
      <color theme="1"/>
      <name val="Source Sans Pro"/>
      <family val="2"/>
    </font>
    <font>
      <sz val="11"/>
      <color theme="1"/>
      <name val="Source Sans Pro"/>
      <family val="2"/>
    </font>
    <font>
      <u/>
      <sz val="11"/>
      <color rgb="FF3366FF"/>
      <name val="Source Sans Pro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2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97">
    <xf numFmtId="0" fontId="0" fillId="0" borderId="0" xfId="0"/>
    <xf numFmtId="0" fontId="4" fillId="0" borderId="0" xfId="0" applyFont="1"/>
    <xf numFmtId="5" fontId="4" fillId="0" borderId="0" xfId="4" applyNumberFormat="1" applyFont="1"/>
    <xf numFmtId="0" fontId="4" fillId="0" borderId="0" xfId="0" applyFont="1" applyFill="1"/>
    <xf numFmtId="0" fontId="4" fillId="0" borderId="0" xfId="0" applyFont="1" applyAlignment="1">
      <alignment wrapText="1"/>
    </xf>
    <xf numFmtId="44" fontId="4" fillId="0" borderId="0" xfId="4" applyFont="1"/>
    <xf numFmtId="0" fontId="4" fillId="0" borderId="0" xfId="3" applyFont="1" applyAlignment="1">
      <alignment wrapText="1"/>
    </xf>
    <xf numFmtId="0" fontId="4" fillId="0" borderId="0" xfId="3" applyFont="1" applyAlignment="1">
      <alignment horizontal="justify" vertical="top" wrapText="1"/>
    </xf>
    <xf numFmtId="0" fontId="2" fillId="0" borderId="0" xfId="3" applyAlignment="1">
      <alignment wrapText="1"/>
    </xf>
    <xf numFmtId="0" fontId="4" fillId="4" borderId="0" xfId="0" applyFont="1" applyFill="1"/>
    <xf numFmtId="0" fontId="4" fillId="0" borderId="1" xfId="0" applyFont="1" applyBorder="1" applyAlignment="1">
      <alignment horizontal="left" vertical="top" wrapText="1"/>
    </xf>
    <xf numFmtId="5" fontId="4" fillId="0" borderId="1" xfId="4" applyNumberFormat="1" applyFont="1" applyBorder="1"/>
    <xf numFmtId="0" fontId="2" fillId="0" borderId="1" xfId="3" applyBorder="1" applyAlignment="1">
      <alignment wrapText="1"/>
    </xf>
    <xf numFmtId="0" fontId="2" fillId="0" borderId="1" xfId="3" applyBorder="1"/>
    <xf numFmtId="5" fontId="4" fillId="5" borderId="1" xfId="4" applyNumberFormat="1" applyFont="1" applyFill="1" applyBorder="1"/>
    <xf numFmtId="0" fontId="4" fillId="0" borderId="1" xfId="0" applyFont="1" applyBorder="1" applyAlignment="1">
      <alignment vertical="top" wrapText="1"/>
    </xf>
    <xf numFmtId="0" fontId="4" fillId="2" borderId="1" xfId="1" applyFont="1" applyBorder="1" applyAlignment="1">
      <alignment vertical="top" wrapText="1"/>
    </xf>
    <xf numFmtId="5" fontId="4" fillId="5" borderId="1" xfId="4" applyNumberFormat="1" applyFont="1" applyFill="1" applyBorder="1" applyAlignment="1">
      <alignment horizontal="left" vertical="center"/>
    </xf>
    <xf numFmtId="0" fontId="2" fillId="0" borderId="1" xfId="3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1" xfId="3" applyBorder="1" applyAlignment="1">
      <alignment horizontal="left" vertical="top" wrapText="1"/>
    </xf>
    <xf numFmtId="5" fontId="3" fillId="6" borderId="1" xfId="4" applyNumberFormat="1" applyFont="1" applyFill="1" applyBorder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1" xfId="3" applyBorder="1" applyAlignment="1">
      <alignment horizontal="justify" vertical="top" wrapText="1"/>
    </xf>
    <xf numFmtId="0" fontId="2" fillId="0" borderId="0" xfId="3"/>
    <xf numFmtId="0" fontId="5" fillId="6" borderId="1" xfId="3" applyFont="1" applyFill="1" applyBorder="1" applyAlignment="1">
      <alignment horizontal="justify" vertical="top" wrapText="1"/>
    </xf>
    <xf numFmtId="5" fontId="5" fillId="6" borderId="1" xfId="4" applyNumberFormat="1" applyFont="1" applyFill="1" applyBorder="1"/>
    <xf numFmtId="5" fontId="4" fillId="0" borderId="0" xfId="0" applyNumberFormat="1" applyFont="1"/>
    <xf numFmtId="0" fontId="2" fillId="0" borderId="1" xfId="3" applyFill="1" applyBorder="1" applyAlignment="1">
      <alignment vertical="top" wrapText="1"/>
    </xf>
    <xf numFmtId="0" fontId="2" fillId="0" borderId="0" xfId="3" applyAlignment="1">
      <alignment vertical="top"/>
    </xf>
    <xf numFmtId="0" fontId="2" fillId="0" borderId="1" xfId="3" applyBorder="1" applyAlignment="1">
      <alignment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5" fontId="6" fillId="6" borderId="1" xfId="4" applyNumberFormat="1" applyFont="1" applyFill="1" applyBorder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5" fontId="7" fillId="0" borderId="1" xfId="4" applyNumberFormat="1" applyFont="1" applyBorder="1"/>
    <xf numFmtId="0" fontId="8" fillId="0" borderId="1" xfId="3" applyFont="1" applyBorder="1" applyAlignment="1">
      <alignment wrapText="1"/>
    </xf>
    <xf numFmtId="0" fontId="8" fillId="0" borderId="1" xfId="3" applyFont="1" applyBorder="1"/>
    <xf numFmtId="0" fontId="7" fillId="2" borderId="1" xfId="1" applyFont="1" applyBorder="1" applyAlignment="1">
      <alignment vertical="top" wrapText="1"/>
    </xf>
    <xf numFmtId="5" fontId="7" fillId="5" borderId="1" xfId="4" applyNumberFormat="1" applyFont="1" applyFill="1" applyBorder="1"/>
    <xf numFmtId="0" fontId="7" fillId="0" borderId="1" xfId="0" applyFont="1" applyBorder="1"/>
    <xf numFmtId="5" fontId="6" fillId="0" borderId="1" xfId="4" applyNumberFormat="1" applyFont="1" applyBorder="1"/>
    <xf numFmtId="0" fontId="7" fillId="0" borderId="1" xfId="0" applyFont="1" applyBorder="1" applyAlignment="1">
      <alignment horizontal="left" vertical="center" wrapText="1"/>
    </xf>
    <xf numFmtId="0" fontId="7" fillId="0" borderId="1" xfId="3" applyFont="1" applyBorder="1" applyAlignment="1">
      <alignment vertical="center" wrapText="1"/>
    </xf>
    <xf numFmtId="5" fontId="6" fillId="5" borderId="1" xfId="4" applyNumberFormat="1" applyFont="1" applyFill="1" applyBorder="1"/>
    <xf numFmtId="0" fontId="6" fillId="0" borderId="1" xfId="0" applyFont="1" applyBorder="1"/>
    <xf numFmtId="0" fontId="9" fillId="0" borderId="1" xfId="0" applyFont="1" applyBorder="1" applyAlignment="1">
      <alignment wrapText="1"/>
    </xf>
    <xf numFmtId="0" fontId="8" fillId="0" borderId="1" xfId="3" applyFont="1" applyBorder="1" applyAlignment="1">
      <alignment horizontal="left" vertical="top" wrapText="1"/>
    </xf>
    <xf numFmtId="5" fontId="7" fillId="4" borderId="1" xfId="4" applyNumberFormat="1" applyFont="1" applyFill="1" applyBorder="1"/>
    <xf numFmtId="0" fontId="8" fillId="0" borderId="1" xfId="3" applyFont="1" applyBorder="1" applyAlignment="1">
      <alignment vertical="top" wrapText="1"/>
    </xf>
    <xf numFmtId="5" fontId="7" fillId="0" borderId="1" xfId="4" applyNumberFormat="1" applyFont="1" applyBorder="1" applyAlignment="1">
      <alignment vertical="center"/>
    </xf>
    <xf numFmtId="5" fontId="7" fillId="5" borderId="1" xfId="4" applyNumberFormat="1" applyFont="1" applyFill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left" vertical="center" wrapText="1"/>
    </xf>
    <xf numFmtId="0" fontId="8" fillId="0" borderId="1" xfId="3" applyFont="1" applyBorder="1" applyAlignment="1">
      <alignment horizontal="justify" vertical="top" wrapText="1"/>
    </xf>
    <xf numFmtId="0" fontId="7" fillId="0" borderId="1" xfId="3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center"/>
    </xf>
    <xf numFmtId="0" fontId="13" fillId="0" borderId="1" xfId="3" applyFont="1" applyBorder="1" applyAlignment="1">
      <alignment wrapText="1"/>
    </xf>
    <xf numFmtId="0" fontId="8" fillId="0" borderId="1" xfId="3" applyFont="1" applyBorder="1" applyAlignment="1">
      <alignment vertical="top"/>
    </xf>
    <xf numFmtId="5" fontId="7" fillId="0" borderId="1" xfId="4" applyNumberFormat="1" applyFont="1" applyFill="1" applyBorder="1"/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4" borderId="1" xfId="1" applyFont="1" applyFill="1" applyBorder="1" applyAlignment="1">
      <alignment vertical="top" wrapText="1"/>
    </xf>
    <xf numFmtId="0" fontId="7" fillId="4" borderId="1" xfId="1" applyFont="1" applyFill="1" applyBorder="1" applyAlignment="1">
      <alignment vertical="top" wrapText="1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8" fillId="5" borderId="1" xfId="3" applyFont="1" applyFill="1" applyBorder="1" applyAlignment="1">
      <alignment wrapText="1"/>
    </xf>
    <xf numFmtId="0" fontId="8" fillId="5" borderId="1" xfId="3" applyFont="1" applyFill="1" applyBorder="1"/>
    <xf numFmtId="0" fontId="8" fillId="5" borderId="1" xfId="3" applyFont="1" applyFill="1" applyBorder="1" applyAlignment="1">
      <alignment vertical="top" wrapText="1"/>
    </xf>
    <xf numFmtId="0" fontId="6" fillId="3" borderId="1" xfId="2" applyFont="1" applyBorder="1" applyAlignment="1">
      <alignment horizontal="left" vertical="center" wrapText="1"/>
    </xf>
    <xf numFmtId="44" fontId="6" fillId="3" borderId="1" xfId="4" applyFont="1" applyFill="1" applyBorder="1" applyAlignment="1">
      <alignment horizontal="right" vertical="center"/>
    </xf>
    <xf numFmtId="0" fontId="7" fillId="2" borderId="1" xfId="1" applyFont="1" applyBorder="1" applyAlignment="1">
      <alignment horizontal="left" vertical="top" wrapText="1"/>
    </xf>
    <xf numFmtId="5" fontId="7" fillId="2" borderId="1" xfId="4" applyNumberFormat="1" applyFont="1" applyFill="1" applyBorder="1" applyAlignment="1">
      <alignment horizontal="left" vertical="top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6" fillId="0" borderId="1" xfId="3" applyFont="1" applyBorder="1" applyAlignment="1">
      <alignment wrapText="1"/>
    </xf>
    <xf numFmtId="0" fontId="7" fillId="0" borderId="1" xfId="3" applyFont="1" applyBorder="1" applyAlignment="1">
      <alignment wrapText="1"/>
    </xf>
    <xf numFmtId="0" fontId="7" fillId="5" borderId="1" xfId="1" applyFont="1" applyFill="1" applyBorder="1" applyAlignment="1">
      <alignment horizontal="left" vertical="top" wrapText="1"/>
    </xf>
    <xf numFmtId="5" fontId="6" fillId="6" borderId="1" xfId="4" applyNumberFormat="1" applyFont="1" applyFill="1" applyBorder="1" applyAlignment="1">
      <alignment horizontal="right" vertical="center"/>
    </xf>
    <xf numFmtId="5" fontId="7" fillId="0" borderId="1" xfId="4" applyNumberFormat="1" applyFont="1" applyBorder="1" applyAlignment="1">
      <alignment horizontal="left" vertical="center"/>
    </xf>
    <xf numFmtId="5" fontId="7" fillId="5" borderId="1" xfId="4" applyNumberFormat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vertical="top" wrapText="1"/>
    </xf>
    <xf numFmtId="0" fontId="6" fillId="0" borderId="1" xfId="1" applyFont="1" applyFill="1" applyBorder="1" applyAlignment="1">
      <alignment vertical="top" wrapText="1"/>
    </xf>
    <xf numFmtId="5" fontId="7" fillId="0" borderId="1" xfId="4" applyNumberFormat="1" applyFont="1" applyFill="1" applyBorder="1" applyAlignment="1">
      <alignment horizontal="left" vertical="center"/>
    </xf>
    <xf numFmtId="0" fontId="8" fillId="0" borderId="1" xfId="3" applyFont="1" applyFill="1" applyBorder="1" applyAlignment="1">
      <alignment vertical="top" wrapText="1"/>
    </xf>
    <xf numFmtId="5" fontId="6" fillId="6" borderId="1" xfId="4" applyNumberFormat="1" applyFont="1" applyFill="1" applyBorder="1" applyAlignment="1">
      <alignment vertical="center"/>
    </xf>
    <xf numFmtId="0" fontId="2" fillId="0" borderId="1" xfId="3" applyFill="1" applyBorder="1" applyAlignment="1">
      <alignment wrapText="1"/>
    </xf>
    <xf numFmtId="0" fontId="8" fillId="0" borderId="1" xfId="3" applyFont="1" applyFill="1" applyBorder="1" applyAlignment="1">
      <alignment wrapText="1"/>
    </xf>
  </cellXfs>
  <cellStyles count="5">
    <cellStyle name="20% - Accent1" xfId="1" builtinId="30"/>
    <cellStyle name="40% - Accent1" xfId="2" builtinId="31"/>
    <cellStyle name="Currency" xfId="4" builtinId="4"/>
    <cellStyle name="Hyperlink" xfId="3" builtinId="8"/>
    <cellStyle name="Normal" xfId="0" builtinId="0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comercioyexportacion.com/" TargetMode="External"/><Relationship Id="rId21" Type="http://schemas.openxmlformats.org/officeDocument/2006/relationships/hyperlink" Target="mailto:mark.f.sullivan@state.ma.us" TargetMode="External"/><Relationship Id="rId42" Type="http://schemas.openxmlformats.org/officeDocument/2006/relationships/hyperlink" Target="mailto:thien.bui@development.ohio.gov" TargetMode="External"/><Relationship Id="rId47" Type="http://schemas.openxmlformats.org/officeDocument/2006/relationships/hyperlink" Target="mailto:ann.pardalos@ded.mo.gov" TargetMode="External"/><Relationship Id="rId63" Type="http://schemas.openxmlformats.org/officeDocument/2006/relationships/hyperlink" Target="mailto:rebecca@ndto.com" TargetMode="External"/><Relationship Id="rId68" Type="http://schemas.openxmlformats.org/officeDocument/2006/relationships/hyperlink" Target="http://www.exportvirginia.org/services/programs-grants" TargetMode="External"/><Relationship Id="rId16" Type="http://schemas.openxmlformats.org/officeDocument/2006/relationships/hyperlink" Target="https://development.ohio.gov/bs/bs_image.htm" TargetMode="External"/><Relationship Id="rId11" Type="http://schemas.openxmlformats.org/officeDocument/2006/relationships/hyperlink" Target="https://exportmissouri.mo.gov/exports/financing" TargetMode="External"/><Relationship Id="rId24" Type="http://schemas.openxmlformats.org/officeDocument/2006/relationships/hyperlink" Target="http://www.oregon4biz.com/Global-Connections/Export-Promotion/" TargetMode="External"/><Relationship Id="rId32" Type="http://schemas.openxmlformats.org/officeDocument/2006/relationships/hyperlink" Target="https://marketmt.com/STEP" TargetMode="External"/><Relationship Id="rId37" Type="http://schemas.openxmlformats.org/officeDocument/2006/relationships/hyperlink" Target="mailto:lennox.ruiz@esd.ny.gov" TargetMode="External"/><Relationship Id="rId40" Type="http://schemas.openxmlformats.org/officeDocument/2006/relationships/hyperlink" Target="mailto:kskopp@pa.gov" TargetMode="External"/><Relationship Id="rId45" Type="http://schemas.openxmlformats.org/officeDocument/2006/relationships/hyperlink" Target="mailto:rachel.adams@livefree.nh.gov" TargetMode="External"/><Relationship Id="rId53" Type="http://schemas.openxmlformats.org/officeDocument/2006/relationships/hyperlink" Target="mailto:jeff.williamson@rccd.edu" TargetMode="External"/><Relationship Id="rId58" Type="http://schemas.openxmlformats.org/officeDocument/2006/relationships/hyperlink" Target="mailto:margo.markopoulos@illinois.gov" TargetMode="External"/><Relationship Id="rId66" Type="http://schemas.openxmlformats.org/officeDocument/2006/relationships/hyperlink" Target="https://www.iedc.in.gov/" TargetMode="External"/><Relationship Id="rId74" Type="http://schemas.openxmlformats.org/officeDocument/2006/relationships/hyperlink" Target="https://okcommerce.gov/business/trade/step/" TargetMode="External"/><Relationship Id="rId79" Type="http://schemas.openxmlformats.org/officeDocument/2006/relationships/printerSettings" Target="../printerSettings/printerSettings1.bin"/><Relationship Id="rId5" Type="http://schemas.openxmlformats.org/officeDocument/2006/relationships/hyperlink" Target="https://commerce.idaho.gov/idaho-business/international-trade/step-grant" TargetMode="External"/><Relationship Id="rId61" Type="http://schemas.openxmlformats.org/officeDocument/2006/relationships/hyperlink" Target="mailto:katie.woslager@state.co.us" TargetMode="External"/><Relationship Id="rId19" Type="http://schemas.openxmlformats.org/officeDocument/2006/relationships/hyperlink" Target="http://inwisconsin.com/export/assistance/global-business-development-program/" TargetMode="External"/><Relationship Id="rId14" Type="http://schemas.openxmlformats.org/officeDocument/2006/relationships/hyperlink" Target="https://nhexportassistance.com/export-promotion-grants/step-grant/" TargetMode="External"/><Relationship Id="rId22" Type="http://schemas.openxmlformats.org/officeDocument/2006/relationships/hyperlink" Target="mailto:rboxx@mississippi.org" TargetMode="External"/><Relationship Id="rId27" Type="http://schemas.openxmlformats.org/officeDocument/2006/relationships/hyperlink" Target="mailto:nsherwood@wtcutah.com" TargetMode="External"/><Relationship Id="rId30" Type="http://schemas.openxmlformats.org/officeDocument/2006/relationships/hyperlink" Target="mailto:nthigpen@SCcommerce.com" TargetMode="External"/><Relationship Id="rId35" Type="http://schemas.openxmlformats.org/officeDocument/2006/relationships/hyperlink" Target="https://arwtc.org/STEP" TargetMode="External"/><Relationship Id="rId43" Type="http://schemas.openxmlformats.org/officeDocument/2006/relationships/hyperlink" Target="mailto:edward.herrera@state.nm.gov" TargetMode="External"/><Relationship Id="rId48" Type="http://schemas.openxmlformats.org/officeDocument/2006/relationships/hyperlink" Target="mailto:jessica.reynolds@maryland.gov" TargetMode="External"/><Relationship Id="rId56" Type="http://schemas.openxmlformats.org/officeDocument/2006/relationships/hyperlink" Target="mailto:jamie.k.lum@hawaii.gov" TargetMode="External"/><Relationship Id="rId64" Type="http://schemas.openxmlformats.org/officeDocument/2006/relationships/hyperlink" Target="mailto:jesse.garcia@okcommerce.gov" TargetMode="External"/><Relationship Id="rId69" Type="http://schemas.openxmlformats.org/officeDocument/2006/relationships/hyperlink" Target="mailto:msadie@yesvirginia.org" TargetMode="External"/><Relationship Id="rId77" Type="http://schemas.openxmlformats.org/officeDocument/2006/relationships/hyperlink" Target="https://www.commerce.wa.gov/growing-the-economy/export-assistance/step/" TargetMode="External"/><Relationship Id="rId8" Type="http://schemas.openxmlformats.org/officeDocument/2006/relationships/hyperlink" Target="http://commerce.maryland.gov/fund/programs-for-businesses/exportmd-program" TargetMode="External"/><Relationship Id="rId51" Type="http://schemas.openxmlformats.org/officeDocument/2006/relationships/hyperlink" Target="mailto:hilda.lockhart@commerce.alabama.gov" TargetMode="External"/><Relationship Id="rId72" Type="http://schemas.openxmlformats.org/officeDocument/2006/relationships/hyperlink" Target="mailto:dmitrovic@diversifynevada.com" TargetMode="External"/><Relationship Id="rId3" Type="http://schemas.openxmlformats.org/officeDocument/2006/relationships/hyperlink" Target="http://www.decd.org/" TargetMode="External"/><Relationship Id="rId12" Type="http://schemas.openxmlformats.org/officeDocument/2006/relationships/hyperlink" Target="https://www.mississippi.org/home-page/our-advantages/incentives/state-%20%20trade-export-programs/" TargetMode="External"/><Relationship Id="rId17" Type="http://schemas.openxmlformats.org/officeDocument/2006/relationships/hyperlink" Target="http://www.bryant.edu/about/centers-and-institutes/john-h-chafee-center-for-international-business/" TargetMode="External"/><Relationship Id="rId25" Type="http://schemas.openxmlformats.org/officeDocument/2006/relationships/hyperlink" Target="http://kyexports.com/STEP-grants.aspx" TargetMode="External"/><Relationship Id="rId33" Type="http://schemas.openxmlformats.org/officeDocument/2006/relationships/hyperlink" Target="http://www.diversifynevada.com/selecting-nevada/global/step-grant" TargetMode="External"/><Relationship Id="rId38" Type="http://schemas.openxmlformats.org/officeDocument/2006/relationships/hyperlink" Target="mailto:mindy.fryer@TexasAgriculture.gov" TargetMode="External"/><Relationship Id="rId46" Type="http://schemas.openxmlformats.org/officeDocument/2006/relationships/hyperlink" Target="mailto:adeyoung@mt.gov" TargetMode="External"/><Relationship Id="rId59" Type="http://schemas.openxmlformats.org/officeDocument/2006/relationships/hyperlink" Target="mailto:carol.stringer@ky.gov" TargetMode="External"/><Relationship Id="rId67" Type="http://schemas.openxmlformats.org/officeDocument/2006/relationships/hyperlink" Target="https://export.delaware.gov/step-grant" TargetMode="External"/><Relationship Id="rId20" Type="http://schemas.openxmlformats.org/officeDocument/2006/relationships/hyperlink" Target="mailto:merritt@mitc.com" TargetMode="External"/><Relationship Id="rId41" Type="http://schemas.openxmlformats.org/officeDocument/2006/relationships/hyperlink" Target="mailto:amanda.welker@oregon.gov" TargetMode="External"/><Relationship Id="rId54" Type="http://schemas.openxmlformats.org/officeDocument/2006/relationships/hyperlink" Target="mailto:laura.jaworski@ct.gov" TargetMode="External"/><Relationship Id="rId62" Type="http://schemas.openxmlformats.org/officeDocument/2006/relationships/hyperlink" Target="mailto:peggy.kerr@iowaeda.com%20&#160;" TargetMode="External"/><Relationship Id="rId70" Type="http://schemas.openxmlformats.org/officeDocument/2006/relationships/hyperlink" Target="mailto:hilary.delross@vermont.gov" TargetMode="External"/><Relationship Id="rId75" Type="http://schemas.openxmlformats.org/officeDocument/2006/relationships/hyperlink" Target="https://dced.pa.gov/programs/global-access-program-gap/" TargetMode="External"/><Relationship Id="rId1" Type="http://schemas.openxmlformats.org/officeDocument/2006/relationships/hyperlink" Target="https://choosecolorado.com/" TargetMode="External"/><Relationship Id="rId6" Type="http://schemas.openxmlformats.org/officeDocument/2006/relationships/hyperlink" Target="https://www2.illinois.gov/dceo/SmallBizAssistance/Export/Pages/ISTEPProgram.aspx" TargetMode="External"/><Relationship Id="rId15" Type="http://schemas.openxmlformats.org/officeDocument/2006/relationships/hyperlink" Target="http://gonm.biz/business-resource-center/edd-programs-for-business/international-trade/" TargetMode="External"/><Relationship Id="rId23" Type="http://schemas.openxmlformats.org/officeDocument/2006/relationships/hyperlink" Target="mailto:lwoulfe@bryant.edu" TargetMode="External"/><Relationship Id="rId28" Type="http://schemas.openxmlformats.org/officeDocument/2006/relationships/hyperlink" Target="mailto:chmikon@michigan.org" TargetMode="External"/><Relationship Id="rId36" Type="http://schemas.openxmlformats.org/officeDocument/2006/relationships/hyperlink" Target="https://californiaexport.org./" TargetMode="External"/><Relationship Id="rId49" Type="http://schemas.openxmlformats.org/officeDocument/2006/relationships/hyperlink" Target="mailto:mary.ferguson@commerce.wa.gov" TargetMode="External"/><Relationship Id="rId57" Type="http://schemas.openxmlformats.org/officeDocument/2006/relationships/hyperlink" Target="mailto:tina.salisbury@commerce.idaho.gov" TargetMode="External"/><Relationship Id="rId10" Type="http://schemas.openxmlformats.org/officeDocument/2006/relationships/hyperlink" Target="http://www.mitc.com/how-we-help/grants/" TargetMode="External"/><Relationship Id="rId31" Type="http://schemas.openxmlformats.org/officeDocument/2006/relationships/hyperlink" Target="https://invest.hawaii.gov/exporting/histep/" TargetMode="External"/><Relationship Id="rId44" Type="http://schemas.openxmlformats.org/officeDocument/2006/relationships/hyperlink" Target="mailto:eddy.mayen@sos.nj.gov" TargetMode="External"/><Relationship Id="rId52" Type="http://schemas.openxmlformats.org/officeDocument/2006/relationships/hyperlink" Target="mailto:kevino@azcommerce.com" TargetMode="External"/><Relationship Id="rId60" Type="http://schemas.openxmlformats.org/officeDocument/2006/relationships/hyperlink" Target="https://www.mass.gov/service-details/state-trade-expansion-program-step" TargetMode="External"/><Relationship Id="rId65" Type="http://schemas.openxmlformats.org/officeDocument/2006/relationships/hyperlink" Target="mailto:arichter@iedc.in.gov" TargetMode="External"/><Relationship Id="rId73" Type="http://schemas.openxmlformats.org/officeDocument/2006/relationships/hyperlink" Target="https://www.nj.gov/state/bac/bac-njstep.shtml" TargetMode="External"/><Relationship Id="rId78" Type="http://schemas.openxmlformats.org/officeDocument/2006/relationships/hyperlink" Target="mailto:Jessica.Steverson@la.gov" TargetMode="External"/><Relationship Id="rId4" Type="http://schemas.openxmlformats.org/officeDocument/2006/relationships/hyperlink" Target="https://www.iowaeconomicdevelopment.com/" TargetMode="External"/><Relationship Id="rId9" Type="http://schemas.openxmlformats.org/officeDocument/2006/relationships/hyperlink" Target="https://www.michiganbusiness.org/services/international-trade/" TargetMode="External"/><Relationship Id="rId13" Type="http://schemas.openxmlformats.org/officeDocument/2006/relationships/hyperlink" Target="http://ndto.com/step-nd/" TargetMode="External"/><Relationship Id="rId18" Type="http://schemas.openxmlformats.org/officeDocument/2006/relationships/hyperlink" Target="https://www.texasagriculture.gov/GrantsServices/GrantsandServices/StateTradeExpansionProgram.aspx" TargetMode="External"/><Relationship Id="rId39" Type="http://schemas.openxmlformats.org/officeDocument/2006/relationships/hyperlink" Target="mailto:maria.batista@cce.pr.gov" TargetMode="External"/><Relationship Id="rId34" Type="http://schemas.openxmlformats.org/officeDocument/2006/relationships/hyperlink" Target="http://esd.ny.gov/International/STEP_NYS.html" TargetMode="External"/><Relationship Id="rId50" Type="http://schemas.openxmlformats.org/officeDocument/2006/relationships/hyperlink" Target="mailto:kathy.sinnott@wedc.org" TargetMode="External"/><Relationship Id="rId55" Type="http://schemas.openxmlformats.org/officeDocument/2006/relationships/hyperlink" Target="mailto:beth.pomper@delaware.gov" TargetMode="External"/><Relationship Id="rId76" Type="http://schemas.openxmlformats.org/officeDocument/2006/relationships/hyperlink" Target="https://www.sccommerce.com/doing-business-here/globalize/start-exporting/export-incentives-program" TargetMode="External"/><Relationship Id="rId7" Type="http://schemas.openxmlformats.org/officeDocument/2006/relationships/hyperlink" Target="https://www.opportunitylouisiana.com/small-business/special-programs-for-small-business/step-grant" TargetMode="External"/><Relationship Id="rId71" Type="http://schemas.openxmlformats.org/officeDocument/2006/relationships/hyperlink" Target="http://accd.vermont.gov/economic-development/programs/international-trade/grants" TargetMode="External"/><Relationship Id="rId2" Type="http://schemas.openxmlformats.org/officeDocument/2006/relationships/hyperlink" Target="http://www.madeinalabama.com/business-development/export-and-trade/export-alabama-alliance/" TargetMode="External"/><Relationship Id="rId29" Type="http://schemas.openxmlformats.org/officeDocument/2006/relationships/hyperlink" Target="mailto:mike.hubbard@edpnc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M224"/>
  <sheetViews>
    <sheetView tabSelected="1" topLeftCell="A22" zoomScaleNormal="100" zoomScaleSheetLayoutView="100" workbookViewId="0">
      <selection activeCell="A23" sqref="A23:A25"/>
    </sheetView>
  </sheetViews>
  <sheetFormatPr defaultColWidth="9.140625" defaultRowHeight="15" x14ac:dyDescent="0.25"/>
  <cols>
    <col min="1" max="1" width="81.85546875" style="4" bestFit="1" customWidth="1"/>
    <col min="2" max="2" width="41.7109375" style="4" customWidth="1"/>
    <col min="3" max="3" width="16.5703125" style="5" customWidth="1"/>
    <col min="4" max="4" width="13.7109375" style="5" customWidth="1"/>
    <col min="5" max="5" width="15.28515625" style="5" customWidth="1"/>
    <col min="6" max="6" width="0" style="1" hidden="1" customWidth="1"/>
    <col min="7" max="7" width="17.85546875" style="1" hidden="1" customWidth="1"/>
    <col min="8" max="8" width="13.5703125" style="1" hidden="1" customWidth="1"/>
    <col min="9" max="9" width="9.140625" style="1"/>
    <col min="10" max="10" width="14.85546875" style="1" customWidth="1"/>
    <col min="11" max="16384" width="9.140625" style="1"/>
  </cols>
  <sheetData>
    <row r="1" spans="1:13" x14ac:dyDescent="0.25">
      <c r="A1" s="76" t="s">
        <v>0</v>
      </c>
      <c r="B1" s="76" t="s">
        <v>34</v>
      </c>
      <c r="C1" s="77" t="s">
        <v>43</v>
      </c>
      <c r="D1" s="77" t="s">
        <v>44</v>
      </c>
      <c r="E1" s="77" t="s">
        <v>95</v>
      </c>
      <c r="G1" s="1">
        <v>0.33333299999999999</v>
      </c>
      <c r="H1" s="1">
        <v>0.53846000000000005</v>
      </c>
    </row>
    <row r="2" spans="1:13" ht="14.45" customHeight="1" x14ac:dyDescent="0.25">
      <c r="A2" s="32" t="s">
        <v>45</v>
      </c>
      <c r="B2" s="32" t="s">
        <v>33</v>
      </c>
      <c r="C2" s="34">
        <v>154924</v>
      </c>
      <c r="D2" s="34">
        <f>IF((G2&gt;0),G2,H2)</f>
        <v>51641</v>
      </c>
      <c r="E2" s="34">
        <f>SUM(C2:D2)</f>
        <v>206565</v>
      </c>
      <c r="G2" s="28">
        <f>ROUND(($G$1*C2),0)</f>
        <v>51641</v>
      </c>
    </row>
    <row r="3" spans="1:13" ht="14.45" customHeight="1" x14ac:dyDescent="0.25">
      <c r="A3" s="35" t="s">
        <v>71</v>
      </c>
      <c r="B3" s="35" t="s">
        <v>27</v>
      </c>
      <c r="C3" s="37"/>
      <c r="D3" s="37"/>
      <c r="E3" s="37"/>
      <c r="G3" s="28"/>
    </row>
    <row r="4" spans="1:13" ht="14.45" customHeight="1" x14ac:dyDescent="0.25">
      <c r="A4" s="35" t="s">
        <v>209</v>
      </c>
      <c r="B4" s="35" t="s">
        <v>296</v>
      </c>
      <c r="C4" s="37"/>
      <c r="D4" s="37"/>
      <c r="E4" s="37"/>
      <c r="G4" s="28"/>
    </row>
    <row r="5" spans="1:13" ht="30" x14ac:dyDescent="0.25">
      <c r="A5" s="95" t="s">
        <v>297</v>
      </c>
      <c r="B5" s="39" t="s">
        <v>72</v>
      </c>
      <c r="C5" s="37"/>
      <c r="D5" s="37"/>
      <c r="E5" s="37"/>
      <c r="G5" s="28"/>
      <c r="H5" s="9"/>
      <c r="I5" s="9"/>
      <c r="J5" s="9"/>
      <c r="K5" s="9"/>
      <c r="L5" s="9"/>
      <c r="M5" s="9"/>
    </row>
    <row r="6" spans="1:13" ht="14.45" customHeight="1" x14ac:dyDescent="0.25">
      <c r="A6" s="78"/>
      <c r="B6" s="78"/>
      <c r="C6" s="79"/>
      <c r="D6" s="79"/>
      <c r="E6" s="79"/>
      <c r="G6" s="28"/>
      <c r="H6" s="3"/>
      <c r="I6" s="3"/>
      <c r="J6" s="3"/>
    </row>
    <row r="7" spans="1:13" x14ac:dyDescent="0.25">
      <c r="A7" s="80" t="s">
        <v>80</v>
      </c>
      <c r="B7" s="81" t="s">
        <v>81</v>
      </c>
      <c r="C7" s="34">
        <v>303442</v>
      </c>
      <c r="D7" s="34">
        <f>IF((G7&gt;0),G7,H7)</f>
        <v>101147</v>
      </c>
      <c r="E7" s="34">
        <f>SUM(C7:D7)</f>
        <v>404589</v>
      </c>
      <c r="G7" s="28">
        <f>ROUND(($G$1*C7),0)</f>
        <v>101147</v>
      </c>
    </row>
    <row r="8" spans="1:13" ht="14.45" customHeight="1" x14ac:dyDescent="0.25">
      <c r="A8" s="82" t="s">
        <v>223</v>
      </c>
      <c r="B8" s="83" t="s">
        <v>27</v>
      </c>
      <c r="C8" s="37"/>
      <c r="D8" s="37"/>
      <c r="E8" s="37"/>
      <c r="G8" s="28"/>
    </row>
    <row r="9" spans="1:13" ht="14.45" customHeight="1" x14ac:dyDescent="0.25">
      <c r="A9" s="82" t="s">
        <v>145</v>
      </c>
      <c r="B9" s="83" t="s">
        <v>82</v>
      </c>
      <c r="C9" s="37"/>
      <c r="D9" s="37"/>
      <c r="E9" s="37"/>
      <c r="G9" s="28"/>
    </row>
    <row r="10" spans="1:13" ht="14.45" customHeight="1" x14ac:dyDescent="0.25">
      <c r="A10" s="38"/>
      <c r="B10" s="39" t="s">
        <v>83</v>
      </c>
      <c r="C10" s="37"/>
      <c r="D10" s="37"/>
      <c r="E10" s="37"/>
      <c r="G10" s="28"/>
    </row>
    <row r="11" spans="1:13" ht="14.45" customHeight="1" x14ac:dyDescent="0.25">
      <c r="A11" s="78"/>
      <c r="B11" s="78"/>
      <c r="C11" s="79"/>
      <c r="D11" s="79"/>
      <c r="E11" s="79"/>
      <c r="G11" s="28"/>
    </row>
    <row r="12" spans="1:13" x14ac:dyDescent="0.25">
      <c r="A12" s="84" t="s">
        <v>147</v>
      </c>
      <c r="B12" s="47" t="s">
        <v>148</v>
      </c>
      <c r="C12" s="34">
        <v>200000</v>
      </c>
      <c r="D12" s="34">
        <f>IF((G12&gt;0),G12,H12)</f>
        <v>66667</v>
      </c>
      <c r="E12" s="34">
        <f>SUM(C12:D12)</f>
        <v>266667</v>
      </c>
      <c r="G12" s="28">
        <f>ROUND(($G$1*C12),0)</f>
        <v>66667</v>
      </c>
      <c r="J12" s="28"/>
    </row>
    <row r="13" spans="1:13" ht="14.45" customHeight="1" x14ac:dyDescent="0.25">
      <c r="A13" s="85" t="s">
        <v>146</v>
      </c>
      <c r="B13" s="83" t="s">
        <v>27</v>
      </c>
      <c r="C13" s="37"/>
      <c r="D13" s="37"/>
      <c r="E13" s="37"/>
      <c r="G13" s="28"/>
    </row>
    <row r="14" spans="1:13" ht="14.45" customHeight="1" x14ac:dyDescent="0.25">
      <c r="A14" s="85" t="s">
        <v>210</v>
      </c>
      <c r="B14" s="42" t="s">
        <v>161</v>
      </c>
      <c r="C14" s="37"/>
      <c r="D14" s="37"/>
      <c r="E14" s="37"/>
      <c r="G14" s="28"/>
    </row>
    <row r="15" spans="1:13" ht="14.45" customHeight="1" x14ac:dyDescent="0.25">
      <c r="A15" s="95" t="s">
        <v>224</v>
      </c>
      <c r="B15" s="38"/>
      <c r="C15" s="37"/>
      <c r="D15" s="37"/>
      <c r="E15" s="37"/>
      <c r="G15" s="28"/>
    </row>
    <row r="16" spans="1:13" ht="14.45" customHeight="1" x14ac:dyDescent="0.25">
      <c r="A16" s="78"/>
      <c r="B16" s="78"/>
      <c r="C16" s="79"/>
      <c r="D16" s="79"/>
      <c r="E16" s="79"/>
      <c r="G16" s="28"/>
    </row>
    <row r="17" spans="1:8" x14ac:dyDescent="0.25">
      <c r="A17" s="32" t="s">
        <v>117</v>
      </c>
      <c r="B17" s="32" t="s">
        <v>25</v>
      </c>
      <c r="C17" s="34">
        <v>600000</v>
      </c>
      <c r="D17" s="34">
        <f>IF((G17&gt;0),G17,H17)</f>
        <v>323076</v>
      </c>
      <c r="E17" s="34">
        <f>SUM(C17:D17)</f>
        <v>923076</v>
      </c>
      <c r="G17" s="28"/>
      <c r="H17" s="28">
        <f>ROUND(($H$1*C17),0)</f>
        <v>323076</v>
      </c>
    </row>
    <row r="18" spans="1:8" ht="14.45" customHeight="1" x14ac:dyDescent="0.25">
      <c r="A18" s="35" t="s">
        <v>212</v>
      </c>
      <c r="B18" s="35" t="s">
        <v>27</v>
      </c>
      <c r="C18" s="37"/>
      <c r="D18" s="37"/>
      <c r="E18" s="37"/>
      <c r="G18" s="28"/>
    </row>
    <row r="19" spans="1:8" ht="14.45" customHeight="1" x14ac:dyDescent="0.25">
      <c r="A19" s="83" t="s">
        <v>211</v>
      </c>
      <c r="B19" s="35" t="s">
        <v>308</v>
      </c>
      <c r="C19" s="37"/>
      <c r="D19" s="37"/>
      <c r="E19" s="37"/>
      <c r="G19" s="28"/>
    </row>
    <row r="20" spans="1:8" ht="14.45" customHeight="1" x14ac:dyDescent="0.25">
      <c r="A20" s="38" t="s">
        <v>307</v>
      </c>
      <c r="B20" s="13" t="s">
        <v>26</v>
      </c>
      <c r="C20" s="37"/>
      <c r="D20" s="37"/>
      <c r="E20" s="37"/>
      <c r="G20" s="28"/>
    </row>
    <row r="21" spans="1:8" ht="14.45" customHeight="1" x14ac:dyDescent="0.25">
      <c r="A21" s="78"/>
      <c r="B21" s="86"/>
      <c r="C21" s="41"/>
      <c r="D21" s="41"/>
      <c r="E21" s="41"/>
      <c r="G21" s="28"/>
    </row>
    <row r="22" spans="1:8" x14ac:dyDescent="0.25">
      <c r="A22" s="32" t="s">
        <v>1</v>
      </c>
      <c r="B22" s="32" t="s">
        <v>173</v>
      </c>
      <c r="C22" s="34">
        <v>480000</v>
      </c>
      <c r="D22" s="34">
        <f>IF((G22&gt;0),G22,H22)</f>
        <v>160000</v>
      </c>
      <c r="E22" s="34">
        <f>SUM(C22:D22)</f>
        <v>640000</v>
      </c>
      <c r="G22" s="28">
        <f>ROUND(($G$1*C22),0)</f>
        <v>160000</v>
      </c>
    </row>
    <row r="23" spans="1:8" ht="14.45" customHeight="1" x14ac:dyDescent="0.25">
      <c r="A23" s="35" t="s">
        <v>213</v>
      </c>
      <c r="B23" s="36" t="s">
        <v>27</v>
      </c>
      <c r="C23" s="37"/>
      <c r="D23" s="37"/>
      <c r="E23" s="37"/>
      <c r="G23" s="28"/>
    </row>
    <row r="24" spans="1:8" ht="14.45" customHeight="1" x14ac:dyDescent="0.25">
      <c r="A24" s="35" t="s">
        <v>2</v>
      </c>
      <c r="B24" s="35" t="s">
        <v>174</v>
      </c>
      <c r="C24" s="37"/>
      <c r="D24" s="37"/>
      <c r="E24" s="37"/>
      <c r="G24" s="28"/>
    </row>
    <row r="25" spans="1:8" ht="14.45" customHeight="1" x14ac:dyDescent="0.25">
      <c r="A25" s="12" t="s">
        <v>222</v>
      </c>
      <c r="B25" s="39" t="s">
        <v>175</v>
      </c>
      <c r="C25" s="37"/>
      <c r="D25" s="37"/>
      <c r="E25" s="37"/>
      <c r="G25" s="28"/>
    </row>
    <row r="26" spans="1:8" ht="14.45" customHeight="1" x14ac:dyDescent="0.25">
      <c r="A26" s="78"/>
      <c r="B26" s="78"/>
      <c r="C26" s="41"/>
      <c r="D26" s="41"/>
      <c r="E26" s="41"/>
      <c r="G26" s="28"/>
    </row>
    <row r="27" spans="1:8" x14ac:dyDescent="0.25">
      <c r="A27" s="32" t="s">
        <v>3</v>
      </c>
      <c r="B27" s="32" t="s">
        <v>162</v>
      </c>
      <c r="C27" s="34">
        <v>300000</v>
      </c>
      <c r="D27" s="34">
        <f>IF((G27&gt;0),G27,H27)</f>
        <v>100000</v>
      </c>
      <c r="E27" s="34">
        <f>SUM(C27:D27)</f>
        <v>400000</v>
      </c>
      <c r="G27" s="28">
        <f>ROUND(($G$1*C27),0)</f>
        <v>100000</v>
      </c>
    </row>
    <row r="28" spans="1:8" ht="14.45" customHeight="1" x14ac:dyDescent="0.25">
      <c r="A28" s="35" t="s">
        <v>149</v>
      </c>
      <c r="B28" s="35" t="s">
        <v>27</v>
      </c>
      <c r="C28" s="37"/>
      <c r="D28" s="37"/>
      <c r="E28" s="37"/>
      <c r="G28" s="28"/>
    </row>
    <row r="29" spans="1:8" x14ac:dyDescent="0.25">
      <c r="A29" s="35" t="s">
        <v>220</v>
      </c>
      <c r="B29" s="35" t="s">
        <v>176</v>
      </c>
      <c r="C29" s="37"/>
      <c r="D29" s="37"/>
      <c r="E29" s="37"/>
      <c r="G29" s="28"/>
    </row>
    <row r="30" spans="1:8" ht="14.45" customHeight="1" x14ac:dyDescent="0.25">
      <c r="A30" s="38" t="s">
        <v>116</v>
      </c>
      <c r="B30" s="39" t="s">
        <v>28</v>
      </c>
      <c r="C30" s="37"/>
      <c r="D30" s="37"/>
      <c r="E30" s="37"/>
      <c r="G30" s="28"/>
    </row>
    <row r="31" spans="1:8" ht="14.45" customHeight="1" x14ac:dyDescent="0.25">
      <c r="A31" s="78"/>
      <c r="B31" s="78"/>
      <c r="C31" s="41"/>
      <c r="D31" s="41"/>
      <c r="E31" s="41"/>
      <c r="G31" s="28"/>
    </row>
    <row r="32" spans="1:8" x14ac:dyDescent="0.25">
      <c r="A32" s="32" t="s">
        <v>46</v>
      </c>
      <c r="B32" s="32" t="s">
        <v>196</v>
      </c>
      <c r="C32" s="34">
        <v>268096</v>
      </c>
      <c r="D32" s="34">
        <f>IF((G32&gt;0),G32,H32)</f>
        <v>89365</v>
      </c>
      <c r="E32" s="34">
        <f>SUM(C32:D32)</f>
        <v>357461</v>
      </c>
      <c r="G32" s="28">
        <f>ROUND(($G$1*C32),0)</f>
        <v>89365</v>
      </c>
    </row>
    <row r="33" spans="1:7" x14ac:dyDescent="0.25">
      <c r="A33" s="35" t="s">
        <v>214</v>
      </c>
      <c r="B33" s="35" t="s">
        <v>27</v>
      </c>
      <c r="C33" s="37"/>
      <c r="D33" s="37"/>
      <c r="E33" s="37"/>
      <c r="G33" s="28"/>
    </row>
    <row r="34" spans="1:7" x14ac:dyDescent="0.25">
      <c r="A34" s="35" t="s">
        <v>221</v>
      </c>
      <c r="B34" s="10" t="s">
        <v>306</v>
      </c>
      <c r="C34" s="37"/>
      <c r="D34" s="37"/>
      <c r="E34" s="37"/>
      <c r="G34" s="28"/>
    </row>
    <row r="35" spans="1:7" x14ac:dyDescent="0.25">
      <c r="A35" s="95" t="s">
        <v>198</v>
      </c>
      <c r="B35" s="39" t="s">
        <v>197</v>
      </c>
      <c r="C35" s="37"/>
      <c r="D35" s="37"/>
      <c r="E35" s="37"/>
      <c r="G35" s="28"/>
    </row>
    <row r="36" spans="1:7" x14ac:dyDescent="0.25">
      <c r="A36" s="78"/>
      <c r="B36" s="78"/>
      <c r="C36" s="41"/>
      <c r="D36" s="41"/>
      <c r="E36" s="41"/>
      <c r="G36" s="28"/>
    </row>
    <row r="37" spans="1:7" x14ac:dyDescent="0.25">
      <c r="A37" s="32" t="s">
        <v>73</v>
      </c>
      <c r="B37" s="81" t="s">
        <v>126</v>
      </c>
      <c r="C37" s="34">
        <v>511786</v>
      </c>
      <c r="D37" s="34">
        <f>IF((G37&gt;0),G37,H37)</f>
        <v>170595</v>
      </c>
      <c r="E37" s="34">
        <f>SUM(C37:D37)</f>
        <v>682381</v>
      </c>
      <c r="G37" s="28">
        <f>ROUND(($G$1*C37),0)</f>
        <v>170595</v>
      </c>
    </row>
    <row r="38" spans="1:7" x14ac:dyDescent="0.25">
      <c r="A38" s="35" t="s">
        <v>215</v>
      </c>
      <c r="B38" s="35" t="s">
        <v>27</v>
      </c>
      <c r="C38" s="37"/>
      <c r="D38" s="37"/>
      <c r="E38" s="37"/>
      <c r="G38" s="28"/>
    </row>
    <row r="39" spans="1:7" x14ac:dyDescent="0.25">
      <c r="A39" s="35" t="s">
        <v>4</v>
      </c>
      <c r="B39" s="35" t="s">
        <v>232</v>
      </c>
      <c r="C39" s="37"/>
      <c r="D39" s="37"/>
      <c r="E39" s="37"/>
      <c r="G39" s="28"/>
    </row>
    <row r="40" spans="1:7" x14ac:dyDescent="0.25">
      <c r="A40" s="38" t="s">
        <v>225</v>
      </c>
      <c r="B40" s="49" t="s">
        <v>159</v>
      </c>
      <c r="C40" s="37"/>
      <c r="D40" s="37"/>
      <c r="E40" s="37"/>
      <c r="G40" s="28"/>
    </row>
    <row r="41" spans="1:7" x14ac:dyDescent="0.25">
      <c r="A41" s="78"/>
      <c r="B41" s="78"/>
      <c r="C41" s="41"/>
      <c r="D41" s="41"/>
      <c r="E41" s="41"/>
      <c r="G41" s="28"/>
    </row>
    <row r="42" spans="1:7" x14ac:dyDescent="0.25">
      <c r="A42" s="33" t="s">
        <v>74</v>
      </c>
      <c r="B42" s="33" t="s">
        <v>75</v>
      </c>
      <c r="C42" s="87">
        <v>400000</v>
      </c>
      <c r="D42" s="34">
        <f>IF((G42&gt;0),G42,H42)</f>
        <v>133333</v>
      </c>
      <c r="E42" s="34">
        <f>SUM(C42:D42)</f>
        <v>533333</v>
      </c>
      <c r="G42" s="28">
        <f>ROUND(($G$1*C42),0)</f>
        <v>133333</v>
      </c>
    </row>
    <row r="43" spans="1:7" x14ac:dyDescent="0.25">
      <c r="A43" s="36" t="s">
        <v>216</v>
      </c>
      <c r="B43" s="36" t="s">
        <v>27</v>
      </c>
      <c r="C43" s="88"/>
      <c r="D43" s="37"/>
      <c r="E43" s="37"/>
      <c r="G43" s="28"/>
    </row>
    <row r="44" spans="1:7" x14ac:dyDescent="0.25">
      <c r="A44" s="36" t="s">
        <v>150</v>
      </c>
      <c r="B44" s="36" t="s">
        <v>91</v>
      </c>
      <c r="C44" s="88"/>
      <c r="D44" s="37"/>
      <c r="E44" s="37"/>
      <c r="G44" s="28"/>
    </row>
    <row r="45" spans="1:7" x14ac:dyDescent="0.25">
      <c r="A45" s="36" t="s">
        <v>217</v>
      </c>
      <c r="B45" s="39" t="s">
        <v>283</v>
      </c>
      <c r="C45" s="37"/>
      <c r="D45" s="37"/>
      <c r="E45" s="37"/>
      <c r="G45" s="28"/>
    </row>
    <row r="46" spans="1:7" x14ac:dyDescent="0.25">
      <c r="A46" s="38" t="s">
        <v>226</v>
      </c>
      <c r="B46" s="58"/>
      <c r="C46" s="37"/>
      <c r="D46" s="37"/>
      <c r="E46" s="37"/>
      <c r="G46" s="28"/>
    </row>
    <row r="47" spans="1:7" x14ac:dyDescent="0.25">
      <c r="A47" s="78" t="s">
        <v>5</v>
      </c>
      <c r="B47" s="78"/>
      <c r="C47" s="41"/>
      <c r="D47" s="41"/>
      <c r="E47" s="41"/>
      <c r="G47" s="28"/>
    </row>
    <row r="48" spans="1:7" ht="16.5" customHeight="1" x14ac:dyDescent="0.25">
      <c r="A48" s="33" t="s">
        <v>76</v>
      </c>
      <c r="B48" s="33" t="s">
        <v>29</v>
      </c>
      <c r="C48" s="34">
        <v>700000</v>
      </c>
      <c r="D48" s="34">
        <f>IF((G48&gt;0),G48,H48)</f>
        <v>233333</v>
      </c>
      <c r="E48" s="34">
        <f>SUM(C48:D48)</f>
        <v>933333</v>
      </c>
      <c r="G48" s="28">
        <f>ROUND(($G$1*C48),0)</f>
        <v>233333</v>
      </c>
    </row>
    <row r="49" spans="1:7" x14ac:dyDescent="0.25">
      <c r="A49" s="36" t="s">
        <v>9</v>
      </c>
      <c r="B49" s="36" t="s">
        <v>27</v>
      </c>
      <c r="C49" s="50"/>
      <c r="D49" s="37"/>
      <c r="E49" s="37"/>
      <c r="G49" s="28"/>
    </row>
    <row r="50" spans="1:7" x14ac:dyDescent="0.25">
      <c r="A50" s="36" t="s">
        <v>218</v>
      </c>
      <c r="B50" s="36" t="s">
        <v>292</v>
      </c>
      <c r="C50" s="37"/>
      <c r="D50" s="37"/>
      <c r="E50" s="37"/>
      <c r="G50" s="28"/>
    </row>
    <row r="51" spans="1:7" x14ac:dyDescent="0.25">
      <c r="A51" s="36" t="s">
        <v>219</v>
      </c>
      <c r="B51" s="39" t="s">
        <v>77</v>
      </c>
      <c r="C51" s="37"/>
      <c r="D51" s="37"/>
      <c r="E51" s="37"/>
      <c r="G51" s="28"/>
    </row>
    <row r="52" spans="1:7" x14ac:dyDescent="0.25">
      <c r="A52" s="38" t="s">
        <v>227</v>
      </c>
      <c r="B52" s="36"/>
      <c r="C52" s="37"/>
      <c r="D52" s="37"/>
      <c r="E52" s="37"/>
      <c r="G52" s="28"/>
    </row>
    <row r="53" spans="1:7" x14ac:dyDescent="0.25">
      <c r="A53" s="40"/>
      <c r="B53" s="40"/>
      <c r="C53" s="89"/>
      <c r="D53" s="41"/>
      <c r="E53" s="41"/>
      <c r="G53" s="28"/>
    </row>
    <row r="54" spans="1:7" x14ac:dyDescent="0.25">
      <c r="A54" s="91" t="s">
        <v>191</v>
      </c>
      <c r="B54" s="91" t="s">
        <v>193</v>
      </c>
      <c r="C54" s="34">
        <v>495000</v>
      </c>
      <c r="D54" s="34">
        <f>IF((G54&gt;0),G54,H54)</f>
        <v>165000</v>
      </c>
      <c r="E54" s="34">
        <f>SUM(C54:D54)</f>
        <v>660000</v>
      </c>
      <c r="G54" s="28">
        <f>ROUND(($G$1*C54),0)</f>
        <v>165000</v>
      </c>
    </row>
    <row r="55" spans="1:7" x14ac:dyDescent="0.25">
      <c r="A55" s="90" t="s">
        <v>192</v>
      </c>
      <c r="B55" s="90" t="s">
        <v>27</v>
      </c>
      <c r="C55" s="92"/>
      <c r="D55" s="65"/>
      <c r="E55" s="65"/>
      <c r="G55" s="28"/>
    </row>
    <row r="56" spans="1:7" x14ac:dyDescent="0.25">
      <c r="A56" s="90" t="s">
        <v>228</v>
      </c>
      <c r="B56" s="90" t="s">
        <v>233</v>
      </c>
      <c r="C56" s="92"/>
      <c r="D56" s="65"/>
      <c r="E56" s="65"/>
      <c r="G56" s="28"/>
    </row>
    <row r="57" spans="1:7" x14ac:dyDescent="0.25">
      <c r="A57" s="93" t="s">
        <v>195</v>
      </c>
      <c r="B57" s="93" t="s">
        <v>194</v>
      </c>
      <c r="C57" s="92"/>
      <c r="D57" s="65"/>
      <c r="E57" s="65"/>
      <c r="G57" s="28"/>
    </row>
    <row r="58" spans="1:7" x14ac:dyDescent="0.25">
      <c r="A58" s="16"/>
      <c r="B58" s="16"/>
      <c r="C58" s="17"/>
      <c r="D58" s="14"/>
      <c r="E58" s="14"/>
      <c r="G58" s="28"/>
    </row>
    <row r="59" spans="1:7" x14ac:dyDescent="0.25">
      <c r="A59" s="32" t="s">
        <v>6</v>
      </c>
      <c r="B59" s="33" t="s">
        <v>177</v>
      </c>
      <c r="C59" s="34">
        <v>200000</v>
      </c>
      <c r="D59" s="34">
        <f>IF((G59&gt;0),G59,H59)</f>
        <v>66667</v>
      </c>
      <c r="E59" s="34">
        <f>SUM(C59:D59)</f>
        <v>266667</v>
      </c>
      <c r="G59" s="28">
        <f>ROUND(($G$1*C59),0)</f>
        <v>66667</v>
      </c>
    </row>
    <row r="60" spans="1:7" x14ac:dyDescent="0.25">
      <c r="A60" s="35" t="s">
        <v>7</v>
      </c>
      <c r="B60" s="36" t="s">
        <v>27</v>
      </c>
      <c r="C60" s="37"/>
      <c r="D60" s="37"/>
      <c r="E60" s="37"/>
      <c r="G60" s="28"/>
    </row>
    <row r="61" spans="1:7" x14ac:dyDescent="0.25">
      <c r="A61" s="35" t="s">
        <v>8</v>
      </c>
      <c r="B61" s="36" t="s">
        <v>234</v>
      </c>
      <c r="C61" s="37"/>
      <c r="D61" s="37"/>
      <c r="E61" s="37"/>
      <c r="G61" s="28"/>
    </row>
    <row r="62" spans="1:7" x14ac:dyDescent="0.25">
      <c r="A62" s="38" t="s">
        <v>229</v>
      </c>
      <c r="B62" s="39" t="s">
        <v>178</v>
      </c>
      <c r="C62" s="37"/>
      <c r="D62" s="37"/>
      <c r="E62" s="37"/>
      <c r="G62" s="28"/>
    </row>
    <row r="63" spans="1:7" x14ac:dyDescent="0.25">
      <c r="A63" s="40"/>
      <c r="B63" s="40"/>
      <c r="C63" s="41"/>
      <c r="D63" s="41"/>
      <c r="E63" s="41"/>
      <c r="G63" s="28"/>
    </row>
    <row r="64" spans="1:7" x14ac:dyDescent="0.25">
      <c r="A64" s="33" t="s">
        <v>47</v>
      </c>
      <c r="B64" s="33" t="s">
        <v>164</v>
      </c>
      <c r="C64" s="34">
        <v>300000</v>
      </c>
      <c r="D64" s="34">
        <f>IF((G64&gt;0),G64,H64)</f>
        <v>100000</v>
      </c>
      <c r="E64" s="34">
        <f>SUM(C64:D64)</f>
        <v>400000</v>
      </c>
      <c r="G64" s="28">
        <f>ROUND(($G$1*C64),0)</f>
        <v>100000</v>
      </c>
    </row>
    <row r="65" spans="1:7" x14ac:dyDescent="0.25">
      <c r="A65" s="36" t="s">
        <v>38</v>
      </c>
      <c r="B65" s="36" t="s">
        <v>27</v>
      </c>
      <c r="C65" s="43"/>
      <c r="D65" s="43"/>
      <c r="E65" s="43"/>
      <c r="G65" s="28"/>
    </row>
    <row r="66" spans="1:7" x14ac:dyDescent="0.25">
      <c r="A66" s="36" t="s">
        <v>39</v>
      </c>
      <c r="B66" s="44" t="s">
        <v>78</v>
      </c>
      <c r="C66" s="43"/>
      <c r="D66" s="43"/>
      <c r="E66" s="43"/>
      <c r="G66" s="28"/>
    </row>
    <row r="67" spans="1:7" x14ac:dyDescent="0.25">
      <c r="A67" s="36" t="s">
        <v>230</v>
      </c>
      <c r="B67" s="39" t="s">
        <v>163</v>
      </c>
      <c r="C67" s="43"/>
      <c r="D67" s="43"/>
      <c r="E67" s="43"/>
      <c r="G67" s="28"/>
    </row>
    <row r="68" spans="1:7" x14ac:dyDescent="0.25">
      <c r="A68" s="38" t="s">
        <v>115</v>
      </c>
      <c r="B68" s="45"/>
      <c r="C68" s="43"/>
      <c r="D68" s="43"/>
      <c r="E68" s="43"/>
      <c r="G68" s="28"/>
    </row>
    <row r="69" spans="1:7" x14ac:dyDescent="0.25">
      <c r="A69" s="40"/>
      <c r="B69" s="40"/>
      <c r="C69" s="46"/>
      <c r="D69" s="46"/>
      <c r="E69" s="46"/>
      <c r="G69" s="28"/>
    </row>
    <row r="70" spans="1:7" x14ac:dyDescent="0.25">
      <c r="A70" s="33" t="s">
        <v>84</v>
      </c>
      <c r="B70" s="33" t="s">
        <v>140</v>
      </c>
      <c r="C70" s="34">
        <v>200000</v>
      </c>
      <c r="D70" s="34">
        <f>IF((G70&gt;0),G70,H70)</f>
        <v>66667</v>
      </c>
      <c r="E70" s="34">
        <f>SUM(C70:D70)</f>
        <v>266667</v>
      </c>
      <c r="G70" s="28">
        <f>ROUND(($G$1*C70),0)</f>
        <v>66667</v>
      </c>
    </row>
    <row r="71" spans="1:7" x14ac:dyDescent="0.25">
      <c r="A71" s="36" t="s">
        <v>85</v>
      </c>
      <c r="B71" s="36" t="s">
        <v>27</v>
      </c>
      <c r="C71" s="43"/>
      <c r="D71" s="43"/>
      <c r="E71" s="43"/>
      <c r="G71" s="28"/>
    </row>
    <row r="72" spans="1:7" x14ac:dyDescent="0.25">
      <c r="A72" s="36" t="s">
        <v>231</v>
      </c>
      <c r="B72" s="44" t="s">
        <v>141</v>
      </c>
      <c r="C72" s="43"/>
      <c r="D72" s="43"/>
      <c r="E72" s="43"/>
      <c r="G72" s="28"/>
    </row>
    <row r="73" spans="1:7" ht="30" x14ac:dyDescent="0.25">
      <c r="A73" s="38" t="s">
        <v>235</v>
      </c>
      <c r="B73" s="30" t="s">
        <v>305</v>
      </c>
      <c r="C73" s="43"/>
      <c r="D73" s="43"/>
      <c r="E73" s="43"/>
      <c r="G73" s="28" t="s">
        <v>5</v>
      </c>
    </row>
    <row r="74" spans="1:7" x14ac:dyDescent="0.25">
      <c r="A74" s="40"/>
      <c r="B74" s="40"/>
      <c r="C74" s="46"/>
      <c r="D74" s="46"/>
      <c r="E74" s="46"/>
      <c r="G74" s="28"/>
    </row>
    <row r="75" spans="1:7" ht="15.75" x14ac:dyDescent="0.25">
      <c r="A75" s="33" t="s">
        <v>11</v>
      </c>
      <c r="B75" s="48" t="s">
        <v>105</v>
      </c>
      <c r="C75" s="34">
        <v>344500</v>
      </c>
      <c r="D75" s="34">
        <f>IF((G75&gt;0),G75,H75)</f>
        <v>114833</v>
      </c>
      <c r="E75" s="34">
        <f>SUM(C75:D75)</f>
        <v>459333</v>
      </c>
      <c r="G75" s="28">
        <f>ROUND(($G$1*C75),0)</f>
        <v>114833</v>
      </c>
    </row>
    <row r="76" spans="1:7" x14ac:dyDescent="0.25">
      <c r="A76" s="36" t="s">
        <v>114</v>
      </c>
      <c r="B76" s="36" t="s">
        <v>27</v>
      </c>
      <c r="C76" s="43"/>
      <c r="D76" s="43"/>
      <c r="E76" s="43"/>
      <c r="G76" s="28"/>
    </row>
    <row r="77" spans="1:7" x14ac:dyDescent="0.25">
      <c r="A77" s="36" t="s">
        <v>236</v>
      </c>
      <c r="B77" s="36" t="s">
        <v>237</v>
      </c>
      <c r="C77" s="43"/>
      <c r="D77" s="43"/>
      <c r="E77" s="43"/>
      <c r="G77" s="28"/>
    </row>
    <row r="78" spans="1:7" x14ac:dyDescent="0.25">
      <c r="A78" s="38" t="s">
        <v>96</v>
      </c>
      <c r="B78" s="38" t="s">
        <v>106</v>
      </c>
      <c r="C78" s="43"/>
      <c r="D78" s="43"/>
      <c r="E78" s="43"/>
      <c r="G78" s="28"/>
    </row>
    <row r="79" spans="1:7" x14ac:dyDescent="0.25">
      <c r="A79" s="40"/>
      <c r="B79" s="40"/>
      <c r="C79" s="46"/>
      <c r="D79" s="46"/>
      <c r="E79" s="46"/>
      <c r="G79" s="28"/>
    </row>
    <row r="80" spans="1:7" x14ac:dyDescent="0.25">
      <c r="A80" s="32" t="s">
        <v>79</v>
      </c>
      <c r="B80" s="33" t="s">
        <v>168</v>
      </c>
      <c r="C80" s="34">
        <v>550000</v>
      </c>
      <c r="D80" s="34">
        <f>IF((G80&gt;0),G80,H80)</f>
        <v>183333</v>
      </c>
      <c r="E80" s="34">
        <f>SUM(C80:D80)</f>
        <v>733333</v>
      </c>
      <c r="G80" s="28">
        <f>ROUND(($G$1*C80),0)</f>
        <v>183333</v>
      </c>
    </row>
    <row r="81" spans="1:7" x14ac:dyDescent="0.25">
      <c r="A81" s="35" t="s">
        <v>10</v>
      </c>
      <c r="B81" s="36" t="s">
        <v>27</v>
      </c>
      <c r="C81" s="43"/>
      <c r="D81" s="43"/>
      <c r="E81" s="43"/>
      <c r="G81" s="28"/>
    </row>
    <row r="82" spans="1:7" x14ac:dyDescent="0.25">
      <c r="A82" s="35" t="s">
        <v>238</v>
      </c>
      <c r="B82" s="36" t="s">
        <v>169</v>
      </c>
      <c r="C82" s="43"/>
      <c r="D82" s="43"/>
      <c r="E82" s="43"/>
      <c r="G82" s="28"/>
    </row>
    <row r="83" spans="1:7" x14ac:dyDescent="0.25">
      <c r="A83" s="49" t="s">
        <v>239</v>
      </c>
      <c r="B83" s="64" t="s">
        <v>172</v>
      </c>
      <c r="C83" s="43"/>
      <c r="D83" s="43"/>
      <c r="E83" s="43"/>
      <c r="G83" s="28"/>
    </row>
    <row r="84" spans="1:7" x14ac:dyDescent="0.25">
      <c r="A84" s="40"/>
      <c r="B84" s="40"/>
      <c r="C84" s="46"/>
      <c r="D84" s="46"/>
      <c r="E84" s="46"/>
      <c r="G84" s="28"/>
    </row>
    <row r="85" spans="1:7" x14ac:dyDescent="0.25">
      <c r="A85" s="33" t="s">
        <v>167</v>
      </c>
      <c r="B85" s="33" t="s">
        <v>107</v>
      </c>
      <c r="C85" s="34">
        <v>500000</v>
      </c>
      <c r="D85" s="34">
        <f>IF((G85&gt;0),G85,H85)</f>
        <v>166667</v>
      </c>
      <c r="E85" s="34">
        <f>SUM(C85:D85)</f>
        <v>666667</v>
      </c>
      <c r="G85" s="28">
        <f>ROUND(($G$1*C85),0)</f>
        <v>166667</v>
      </c>
    </row>
    <row r="86" spans="1:7" x14ac:dyDescent="0.25">
      <c r="A86" s="36" t="s">
        <v>165</v>
      </c>
      <c r="B86" s="36" t="s">
        <v>27</v>
      </c>
      <c r="C86" s="50"/>
      <c r="D86" s="37"/>
      <c r="E86" s="37"/>
      <c r="G86" s="28"/>
    </row>
    <row r="87" spans="1:7" x14ac:dyDescent="0.25">
      <c r="A87" s="36" t="s">
        <v>240</v>
      </c>
      <c r="B87" s="36" t="s">
        <v>108</v>
      </c>
      <c r="C87" s="37"/>
      <c r="D87" s="37"/>
      <c r="E87" s="37"/>
      <c r="G87" s="28"/>
    </row>
    <row r="88" spans="1:7" x14ac:dyDescent="0.25">
      <c r="A88" s="36" t="s">
        <v>241</v>
      </c>
      <c r="B88" s="51" t="s">
        <v>109</v>
      </c>
      <c r="C88" s="37"/>
      <c r="D88" s="37"/>
      <c r="E88" s="37"/>
      <c r="G88" s="28"/>
    </row>
    <row r="89" spans="1:7" x14ac:dyDescent="0.25">
      <c r="A89" s="38" t="s">
        <v>242</v>
      </c>
      <c r="B89" s="36"/>
      <c r="C89" s="37"/>
      <c r="D89" s="37"/>
      <c r="E89" s="37"/>
      <c r="G89" s="28"/>
    </row>
    <row r="90" spans="1:7" x14ac:dyDescent="0.25">
      <c r="A90" s="40"/>
      <c r="B90" s="40"/>
      <c r="C90" s="41"/>
      <c r="D90" s="41"/>
      <c r="E90" s="41"/>
      <c r="G90" s="28"/>
    </row>
    <row r="91" spans="1:7" x14ac:dyDescent="0.25">
      <c r="A91" s="33" t="s">
        <v>89</v>
      </c>
      <c r="B91" s="33" t="s">
        <v>132</v>
      </c>
      <c r="C91" s="94">
        <v>900000</v>
      </c>
      <c r="D91" s="34">
        <f>IF((G91&gt;0),G91,H91)</f>
        <v>300000</v>
      </c>
      <c r="E91" s="34">
        <f>SUM(C91:D91)</f>
        <v>1200000</v>
      </c>
      <c r="G91" s="28">
        <f>ROUND(($G$1*C91),0)</f>
        <v>300000</v>
      </c>
    </row>
    <row r="92" spans="1:7" x14ac:dyDescent="0.25">
      <c r="A92" s="36" t="s">
        <v>48</v>
      </c>
      <c r="B92" s="36" t="s">
        <v>27</v>
      </c>
      <c r="C92" s="52"/>
      <c r="D92" s="37"/>
      <c r="E92" s="37"/>
      <c r="G92" s="28"/>
    </row>
    <row r="93" spans="1:7" x14ac:dyDescent="0.25">
      <c r="A93" s="36" t="s">
        <v>134</v>
      </c>
      <c r="B93" s="36" t="s">
        <v>284</v>
      </c>
      <c r="C93" s="52"/>
      <c r="D93" s="37"/>
      <c r="E93" s="37"/>
      <c r="G93" s="28"/>
    </row>
    <row r="94" spans="1:7" x14ac:dyDescent="0.25">
      <c r="A94" s="38" t="s">
        <v>243</v>
      </c>
      <c r="B94" s="64" t="s">
        <v>133</v>
      </c>
      <c r="C94" s="37"/>
      <c r="D94" s="37"/>
      <c r="E94" s="37"/>
      <c r="G94" s="28"/>
    </row>
    <row r="95" spans="1:7" x14ac:dyDescent="0.25">
      <c r="A95" s="40"/>
      <c r="B95" s="40"/>
      <c r="C95" s="53"/>
      <c r="D95" s="41"/>
      <c r="E95" s="41"/>
      <c r="G95" s="28"/>
    </row>
    <row r="96" spans="1:7" x14ac:dyDescent="0.25">
      <c r="A96" s="54" t="s">
        <v>15</v>
      </c>
      <c r="B96" s="54" t="s">
        <v>50</v>
      </c>
      <c r="C96" s="34">
        <v>683550</v>
      </c>
      <c r="D96" s="34">
        <f>IF((G96&gt;0),G96,H96)</f>
        <v>227850</v>
      </c>
      <c r="E96" s="34">
        <f>SUM(C96:D96)</f>
        <v>911400</v>
      </c>
      <c r="G96" s="28">
        <f>ROUND(($G$1*C96),0)</f>
        <v>227850</v>
      </c>
    </row>
    <row r="97" spans="1:7" ht="15.75" x14ac:dyDescent="0.25">
      <c r="A97" s="55" t="s">
        <v>244</v>
      </c>
      <c r="B97" s="56" t="s">
        <v>27</v>
      </c>
      <c r="C97" s="37"/>
      <c r="D97" s="37"/>
      <c r="E97" s="37"/>
      <c r="G97" s="28"/>
    </row>
    <row r="98" spans="1:7" x14ac:dyDescent="0.25">
      <c r="A98" s="55" t="s">
        <v>245</v>
      </c>
      <c r="B98" s="55" t="s">
        <v>247</v>
      </c>
      <c r="C98" s="37"/>
      <c r="D98" s="37"/>
      <c r="E98" s="37"/>
      <c r="G98" s="28"/>
    </row>
    <row r="99" spans="1:7" ht="30" x14ac:dyDescent="0.25">
      <c r="A99" s="38" t="s">
        <v>246</v>
      </c>
      <c r="B99" s="57" t="s">
        <v>110</v>
      </c>
      <c r="C99" s="37"/>
      <c r="D99" s="37"/>
      <c r="E99" s="37"/>
      <c r="G99" s="28"/>
    </row>
    <row r="100" spans="1:7" x14ac:dyDescent="0.25">
      <c r="A100" s="40"/>
      <c r="B100" s="40"/>
      <c r="C100" s="41"/>
      <c r="D100" s="41"/>
      <c r="E100" s="41"/>
      <c r="G100" s="28"/>
    </row>
    <row r="101" spans="1:7" x14ac:dyDescent="0.25">
      <c r="A101" s="33" t="s">
        <v>12</v>
      </c>
      <c r="B101" s="33" t="s">
        <v>49</v>
      </c>
      <c r="C101" s="34">
        <v>480000</v>
      </c>
      <c r="D101" s="34">
        <f>IF((G101&gt;0),G101,H101)</f>
        <v>160000</v>
      </c>
      <c r="E101" s="34">
        <f>SUM(C101:D101)</f>
        <v>640000</v>
      </c>
      <c r="G101" s="28">
        <f>ROUND(($G$1*C101),0)</f>
        <v>160000</v>
      </c>
    </row>
    <row r="102" spans="1:7" x14ac:dyDescent="0.25">
      <c r="A102" s="36" t="s">
        <v>13</v>
      </c>
      <c r="B102" s="36" t="s">
        <v>160</v>
      </c>
      <c r="C102" s="37"/>
      <c r="D102" s="37"/>
      <c r="E102" s="37"/>
      <c r="G102" s="28"/>
    </row>
    <row r="103" spans="1:7" x14ac:dyDescent="0.25">
      <c r="A103" s="36" t="s">
        <v>14</v>
      </c>
      <c r="B103" s="36" t="s">
        <v>295</v>
      </c>
      <c r="C103" s="37"/>
      <c r="D103" s="37"/>
      <c r="E103" s="37"/>
      <c r="G103" s="28"/>
    </row>
    <row r="104" spans="1:7" x14ac:dyDescent="0.25">
      <c r="A104" s="36" t="s">
        <v>248</v>
      </c>
      <c r="B104" s="39" t="s">
        <v>90</v>
      </c>
      <c r="C104" s="37"/>
      <c r="D104" s="37"/>
      <c r="E104" s="37"/>
      <c r="G104" s="28"/>
    </row>
    <row r="105" spans="1:7" x14ac:dyDescent="0.25">
      <c r="A105" s="36" t="s">
        <v>249</v>
      </c>
      <c r="B105" s="58"/>
      <c r="C105" s="37"/>
      <c r="D105" s="37"/>
      <c r="E105" s="37"/>
      <c r="G105" s="28"/>
    </row>
    <row r="106" spans="1:7" x14ac:dyDescent="0.25">
      <c r="A106" s="38" t="s">
        <v>250</v>
      </c>
      <c r="B106" s="58"/>
      <c r="C106" s="37"/>
      <c r="D106" s="37"/>
      <c r="E106" s="37"/>
      <c r="G106" s="28"/>
    </row>
    <row r="107" spans="1:7" x14ac:dyDescent="0.25">
      <c r="A107" s="40"/>
      <c r="B107" s="40"/>
      <c r="C107" s="41"/>
      <c r="D107" s="41"/>
      <c r="E107" s="41"/>
      <c r="G107" s="28"/>
    </row>
    <row r="108" spans="1:7" ht="15.75" x14ac:dyDescent="0.25">
      <c r="A108" s="59" t="s">
        <v>51</v>
      </c>
      <c r="B108" s="60" t="s">
        <v>53</v>
      </c>
      <c r="C108" s="34">
        <v>499488</v>
      </c>
      <c r="D108" s="34">
        <f>IF((G108&gt;0),G108,H108)</f>
        <v>166496</v>
      </c>
      <c r="E108" s="34">
        <f>SUM(C108:D108)</f>
        <v>665984</v>
      </c>
      <c r="G108" s="28">
        <f>ROUND(($G$1*C108),0)</f>
        <v>166496</v>
      </c>
    </row>
    <row r="109" spans="1:7" ht="15.75" x14ac:dyDescent="0.25">
      <c r="A109" s="44" t="s">
        <v>118</v>
      </c>
      <c r="B109" s="56" t="s">
        <v>27</v>
      </c>
      <c r="C109" s="37"/>
      <c r="D109" s="37"/>
      <c r="E109" s="37"/>
      <c r="G109" s="28"/>
    </row>
    <row r="110" spans="1:7" ht="15.75" x14ac:dyDescent="0.25">
      <c r="A110" s="44" t="s">
        <v>251</v>
      </c>
      <c r="B110" s="56" t="s">
        <v>54</v>
      </c>
      <c r="C110" s="37"/>
      <c r="D110" s="37"/>
      <c r="E110" s="37"/>
      <c r="G110" s="28"/>
    </row>
    <row r="111" spans="1:7" x14ac:dyDescent="0.25">
      <c r="A111" s="44" t="s">
        <v>52</v>
      </c>
      <c r="B111" s="39" t="s">
        <v>41</v>
      </c>
      <c r="C111" s="37"/>
      <c r="D111" s="37"/>
      <c r="E111" s="37"/>
      <c r="G111" s="28"/>
    </row>
    <row r="112" spans="1:7" x14ac:dyDescent="0.25">
      <c r="A112" s="38" t="s">
        <v>252</v>
      </c>
      <c r="B112" s="58"/>
      <c r="C112" s="37"/>
      <c r="D112" s="37"/>
      <c r="E112" s="37"/>
      <c r="G112" s="28"/>
    </row>
    <row r="113" spans="1:7" x14ac:dyDescent="0.25">
      <c r="A113" s="40"/>
      <c r="B113" s="40"/>
      <c r="C113" s="41"/>
      <c r="D113" s="41"/>
      <c r="E113" s="41"/>
      <c r="G113" s="28"/>
    </row>
    <row r="114" spans="1:7" ht="17.25" customHeight="1" x14ac:dyDescent="0.25">
      <c r="A114" s="33" t="s">
        <v>60</v>
      </c>
      <c r="B114" s="61" t="s">
        <v>179</v>
      </c>
      <c r="C114" s="34">
        <v>257914</v>
      </c>
      <c r="D114" s="34">
        <f>IF((G114&gt;0),G114,H114)</f>
        <v>85971</v>
      </c>
      <c r="E114" s="34">
        <f>SUM(C114:D114)</f>
        <v>343885</v>
      </c>
      <c r="G114" s="28">
        <f>ROUND(($G$1*C114),0)</f>
        <v>85971</v>
      </c>
    </row>
    <row r="115" spans="1:7" x14ac:dyDescent="0.25">
      <c r="A115" s="62" t="s">
        <v>254</v>
      </c>
      <c r="B115" s="55" t="s">
        <v>27</v>
      </c>
      <c r="C115" s="37"/>
      <c r="D115" s="37"/>
      <c r="E115" s="37"/>
      <c r="G115" s="28"/>
    </row>
    <row r="116" spans="1:7" x14ac:dyDescent="0.25">
      <c r="A116" s="36" t="s">
        <v>253</v>
      </c>
      <c r="B116" s="55" t="s">
        <v>180</v>
      </c>
      <c r="C116" s="37"/>
      <c r="D116" s="37"/>
      <c r="E116" s="37"/>
      <c r="G116" s="28"/>
    </row>
    <row r="117" spans="1:7" x14ac:dyDescent="0.25">
      <c r="A117" s="63" t="s">
        <v>100</v>
      </c>
      <c r="B117" s="30" t="s">
        <v>181</v>
      </c>
      <c r="C117" s="37"/>
      <c r="D117" s="37"/>
      <c r="E117" s="37"/>
      <c r="G117" s="28"/>
    </row>
    <row r="118" spans="1:7" x14ac:dyDescent="0.25">
      <c r="A118" s="40"/>
      <c r="B118" s="40"/>
      <c r="C118" s="41"/>
      <c r="D118" s="41"/>
      <c r="E118" s="41"/>
      <c r="G118" s="28"/>
    </row>
    <row r="119" spans="1:7" ht="30" x14ac:dyDescent="0.25">
      <c r="A119" s="33" t="s">
        <v>20</v>
      </c>
      <c r="B119" s="54" t="s">
        <v>166</v>
      </c>
      <c r="C119" s="34">
        <v>241233</v>
      </c>
      <c r="D119" s="34">
        <f>IF((G119&gt;0),G119,H119)</f>
        <v>80411</v>
      </c>
      <c r="E119" s="34">
        <f>SUM(C119:D119)</f>
        <v>321644</v>
      </c>
      <c r="G119" s="28">
        <f>ROUND(($G$1*C119),0)</f>
        <v>80411</v>
      </c>
    </row>
    <row r="120" spans="1:7" x14ac:dyDescent="0.25">
      <c r="A120" s="36" t="s">
        <v>182</v>
      </c>
      <c r="B120" s="55" t="s">
        <v>27</v>
      </c>
      <c r="C120" s="37"/>
      <c r="D120" s="37"/>
      <c r="E120" s="37"/>
      <c r="G120" s="28"/>
    </row>
    <row r="121" spans="1:7" x14ac:dyDescent="0.25">
      <c r="A121" s="36" t="s">
        <v>58</v>
      </c>
      <c r="B121" s="55" t="s">
        <v>59</v>
      </c>
      <c r="C121" s="37"/>
      <c r="D121" s="37"/>
      <c r="E121" s="37"/>
      <c r="G121" s="28"/>
    </row>
    <row r="122" spans="1:7" x14ac:dyDescent="0.25">
      <c r="A122" s="38" t="s">
        <v>98</v>
      </c>
      <c r="B122" s="24" t="s">
        <v>285</v>
      </c>
      <c r="C122" s="37"/>
      <c r="D122" s="37"/>
      <c r="E122" s="37"/>
      <c r="G122" s="28"/>
    </row>
    <row r="123" spans="1:7" x14ac:dyDescent="0.25">
      <c r="A123" s="40"/>
      <c r="B123" s="40"/>
      <c r="C123" s="41"/>
      <c r="D123" s="41"/>
      <c r="E123" s="41"/>
      <c r="G123" s="28"/>
    </row>
    <row r="124" spans="1:7" x14ac:dyDescent="0.25">
      <c r="A124" s="33" t="s">
        <v>56</v>
      </c>
      <c r="B124" s="33" t="s">
        <v>151</v>
      </c>
      <c r="C124" s="34">
        <v>900000</v>
      </c>
      <c r="D124" s="34">
        <f>IF((G124&gt;0),G124,H124)</f>
        <v>300000</v>
      </c>
      <c r="E124" s="34">
        <f>SUM(C124:D124)</f>
        <v>1200000</v>
      </c>
      <c r="G124" s="28">
        <f>ROUND(($G$1*C124),0)</f>
        <v>300000</v>
      </c>
    </row>
    <row r="125" spans="1:7" x14ac:dyDescent="0.25">
      <c r="A125" s="36" t="s">
        <v>35</v>
      </c>
      <c r="B125" s="36" t="s">
        <v>160</v>
      </c>
      <c r="C125" s="37"/>
      <c r="D125" s="37"/>
      <c r="E125" s="37"/>
      <c r="G125" s="28"/>
    </row>
    <row r="126" spans="1:7" x14ac:dyDescent="0.25">
      <c r="A126" s="36" t="s">
        <v>36</v>
      </c>
      <c r="B126" s="36" t="s">
        <v>258</v>
      </c>
      <c r="C126" s="37"/>
      <c r="D126" s="37"/>
      <c r="E126" s="37"/>
      <c r="G126" s="28"/>
    </row>
    <row r="127" spans="1:7" x14ac:dyDescent="0.25">
      <c r="A127" s="36" t="s">
        <v>255</v>
      </c>
      <c r="B127" s="39" t="s">
        <v>57</v>
      </c>
      <c r="C127" s="37"/>
      <c r="D127" s="37"/>
      <c r="E127" s="37"/>
      <c r="G127" s="28"/>
    </row>
    <row r="128" spans="1:7" x14ac:dyDescent="0.25">
      <c r="A128" s="29" t="s">
        <v>298</v>
      </c>
      <c r="B128" s="58"/>
      <c r="C128" s="37"/>
      <c r="D128" s="37"/>
      <c r="E128" s="37"/>
      <c r="G128" s="28"/>
    </row>
    <row r="129" spans="1:8" x14ac:dyDescent="0.25">
      <c r="A129" s="40"/>
      <c r="B129" s="40"/>
      <c r="C129" s="41"/>
      <c r="D129" s="41"/>
      <c r="E129" s="41"/>
      <c r="G129" s="28"/>
    </row>
    <row r="130" spans="1:8" x14ac:dyDescent="0.25">
      <c r="A130" s="33" t="s">
        <v>21</v>
      </c>
      <c r="B130" s="54" t="s">
        <v>30</v>
      </c>
      <c r="C130" s="34">
        <v>200000</v>
      </c>
      <c r="D130" s="34">
        <f>IF((G130&gt;0),G130,H130)</f>
        <v>66667</v>
      </c>
      <c r="E130" s="34">
        <f>SUM(C130:D130)</f>
        <v>266667</v>
      </c>
      <c r="G130" s="28">
        <f>ROUND(($G$1*C130),0)</f>
        <v>66667</v>
      </c>
    </row>
    <row r="131" spans="1:8" x14ac:dyDescent="0.25">
      <c r="A131" s="36" t="s">
        <v>256</v>
      </c>
      <c r="B131" s="36" t="s">
        <v>27</v>
      </c>
      <c r="C131" s="37"/>
      <c r="D131" s="37"/>
      <c r="E131" s="37"/>
      <c r="G131" s="28"/>
    </row>
    <row r="132" spans="1:8" x14ac:dyDescent="0.25">
      <c r="A132" s="36" t="s">
        <v>257</v>
      </c>
      <c r="B132" s="55" t="s">
        <v>40</v>
      </c>
      <c r="C132" s="37"/>
      <c r="D132" s="37"/>
      <c r="E132" s="37"/>
      <c r="G132" s="28"/>
    </row>
    <row r="133" spans="1:8" ht="18" customHeight="1" x14ac:dyDescent="0.25">
      <c r="A133" s="51" t="s">
        <v>99</v>
      </c>
      <c r="B133" s="31" t="s">
        <v>286</v>
      </c>
      <c r="C133" s="37"/>
      <c r="D133" s="37"/>
      <c r="E133" s="37"/>
      <c r="G133" s="28"/>
    </row>
    <row r="134" spans="1:8" x14ac:dyDescent="0.25">
      <c r="A134" s="40"/>
      <c r="B134" s="40"/>
      <c r="C134" s="41"/>
      <c r="D134" s="41"/>
      <c r="E134" s="41"/>
      <c r="G134" s="28"/>
    </row>
    <row r="135" spans="1:8" x14ac:dyDescent="0.25">
      <c r="A135" s="33" t="s">
        <v>31</v>
      </c>
      <c r="B135" s="33" t="s">
        <v>104</v>
      </c>
      <c r="C135" s="34">
        <v>700000</v>
      </c>
      <c r="D135" s="34">
        <f>IF((G135&gt;0),G135,H135)</f>
        <v>376922</v>
      </c>
      <c r="E135" s="34">
        <f>SUM(C135:D135)</f>
        <v>1076922</v>
      </c>
      <c r="G135" s="28"/>
      <c r="H135" s="28">
        <f>ROUND(($H$1*C135),0)</f>
        <v>376922</v>
      </c>
    </row>
    <row r="136" spans="1:8" x14ac:dyDescent="0.25">
      <c r="A136" s="36" t="s">
        <v>37</v>
      </c>
      <c r="B136" s="36" t="s">
        <v>27</v>
      </c>
      <c r="C136" s="37"/>
      <c r="D136" s="37"/>
      <c r="E136" s="37"/>
      <c r="G136" s="28"/>
    </row>
    <row r="137" spans="1:8" x14ac:dyDescent="0.25">
      <c r="A137" s="36" t="s">
        <v>259</v>
      </c>
      <c r="B137" s="36" t="s">
        <v>153</v>
      </c>
      <c r="C137" s="37"/>
      <c r="D137" s="37"/>
      <c r="E137" s="37"/>
      <c r="G137" s="28"/>
    </row>
    <row r="138" spans="1:8" ht="18.600000000000001" customHeight="1" x14ac:dyDescent="0.25">
      <c r="A138" s="51" t="s">
        <v>94</v>
      </c>
      <c r="B138" s="51" t="s">
        <v>152</v>
      </c>
      <c r="C138" s="37"/>
      <c r="D138" s="37"/>
      <c r="E138" s="37"/>
      <c r="G138" s="28"/>
    </row>
    <row r="139" spans="1:8" x14ac:dyDescent="0.25">
      <c r="A139" s="40"/>
      <c r="B139" s="40"/>
      <c r="C139" s="41"/>
      <c r="D139" s="41"/>
      <c r="E139" s="41"/>
      <c r="G139" s="28"/>
    </row>
    <row r="140" spans="1:8" x14ac:dyDescent="0.25">
      <c r="A140" s="33" t="s">
        <v>55</v>
      </c>
      <c r="B140" s="33" t="s">
        <v>142</v>
      </c>
      <c r="C140" s="34">
        <v>774514</v>
      </c>
      <c r="D140" s="34">
        <f>IF((G140&gt;0),G140,H140)</f>
        <v>258171</v>
      </c>
      <c r="E140" s="34">
        <f>SUM(C140:D140)</f>
        <v>1032685</v>
      </c>
      <c r="G140" s="28">
        <f>ROUND(($G$1*C140),0)</f>
        <v>258171</v>
      </c>
    </row>
    <row r="141" spans="1:8" x14ac:dyDescent="0.25">
      <c r="A141" s="36" t="s">
        <v>16</v>
      </c>
      <c r="B141" s="36" t="s">
        <v>27</v>
      </c>
      <c r="C141" s="37"/>
      <c r="D141" s="37"/>
      <c r="E141" s="37"/>
      <c r="G141" s="28"/>
    </row>
    <row r="142" spans="1:8" x14ac:dyDescent="0.25">
      <c r="A142" s="36" t="s">
        <v>17</v>
      </c>
      <c r="B142" s="36" t="s">
        <v>42</v>
      </c>
      <c r="C142" s="37"/>
      <c r="D142" s="37"/>
      <c r="E142" s="37"/>
      <c r="G142" s="28"/>
    </row>
    <row r="143" spans="1:8" x14ac:dyDescent="0.25">
      <c r="A143" s="36" t="s">
        <v>18</v>
      </c>
      <c r="B143" s="13" t="s">
        <v>287</v>
      </c>
      <c r="C143" s="37"/>
      <c r="D143" s="37"/>
      <c r="E143" s="37"/>
      <c r="G143" s="28"/>
    </row>
    <row r="144" spans="1:8" x14ac:dyDescent="0.25">
      <c r="A144" s="96" t="s">
        <v>299</v>
      </c>
      <c r="B144" s="39"/>
      <c r="C144" s="37"/>
      <c r="D144" s="37"/>
      <c r="E144" s="37"/>
      <c r="G144" s="28"/>
    </row>
    <row r="145" spans="1:7" x14ac:dyDescent="0.25">
      <c r="A145" s="40"/>
      <c r="B145" s="40"/>
      <c r="C145" s="41"/>
      <c r="D145" s="41"/>
      <c r="E145" s="41"/>
      <c r="G145" s="28"/>
    </row>
    <row r="146" spans="1:7" x14ac:dyDescent="0.25">
      <c r="A146" s="33" t="s">
        <v>19</v>
      </c>
      <c r="B146" s="33" t="s">
        <v>183</v>
      </c>
      <c r="C146" s="34">
        <v>326865</v>
      </c>
      <c r="D146" s="34">
        <f>IF((G146&gt;0),G146,H146)</f>
        <v>108955</v>
      </c>
      <c r="E146" s="34">
        <f>SUM(C146:D146)</f>
        <v>435820</v>
      </c>
      <c r="G146" s="28">
        <f>ROUND(($G$1*C146),0)</f>
        <v>108955</v>
      </c>
    </row>
    <row r="147" spans="1:7" x14ac:dyDescent="0.25">
      <c r="A147" s="36" t="s">
        <v>185</v>
      </c>
      <c r="B147" s="36" t="s">
        <v>27</v>
      </c>
      <c r="C147" s="65"/>
      <c r="D147" s="37"/>
      <c r="E147" s="37"/>
      <c r="G147" s="28"/>
    </row>
    <row r="148" spans="1:7" x14ac:dyDescent="0.25">
      <c r="A148" s="36" t="s">
        <v>184</v>
      </c>
      <c r="B148" s="36" t="s">
        <v>260</v>
      </c>
      <c r="C148" s="37"/>
      <c r="D148" s="37"/>
      <c r="E148" s="37"/>
      <c r="G148" s="28"/>
    </row>
    <row r="149" spans="1:7" x14ac:dyDescent="0.25">
      <c r="A149" s="38" t="s">
        <v>97</v>
      </c>
      <c r="B149" s="39" t="s">
        <v>186</v>
      </c>
      <c r="C149" s="37"/>
      <c r="D149" s="37"/>
      <c r="E149" s="37"/>
      <c r="G149" s="28"/>
    </row>
    <row r="150" spans="1:7" x14ac:dyDescent="0.25">
      <c r="A150" s="40"/>
      <c r="B150" s="40"/>
      <c r="C150" s="41"/>
      <c r="D150" s="41"/>
      <c r="E150" s="41"/>
      <c r="G150" s="28"/>
    </row>
    <row r="151" spans="1:7" x14ac:dyDescent="0.25">
      <c r="A151" s="66" t="s">
        <v>22</v>
      </c>
      <c r="B151" s="33" t="s">
        <v>92</v>
      </c>
      <c r="C151" s="34">
        <v>457786</v>
      </c>
      <c r="D151" s="34">
        <f>IF((G151&gt;0),G151,H151)</f>
        <v>152595</v>
      </c>
      <c r="E151" s="34">
        <f>SUM(C151:D151)</f>
        <v>610381</v>
      </c>
      <c r="G151" s="28">
        <f>ROUND(($G$1*C151),0)</f>
        <v>152595</v>
      </c>
    </row>
    <row r="152" spans="1:7" x14ac:dyDescent="0.25">
      <c r="A152" s="67" t="s">
        <v>294</v>
      </c>
      <c r="B152" s="36" t="s">
        <v>27</v>
      </c>
      <c r="C152" s="43"/>
      <c r="D152" s="43"/>
      <c r="E152" s="43"/>
      <c r="G152" s="28"/>
    </row>
    <row r="153" spans="1:7" x14ac:dyDescent="0.25">
      <c r="A153" s="67" t="s">
        <v>262</v>
      </c>
      <c r="B153" s="67" t="s">
        <v>261</v>
      </c>
      <c r="C153" s="37"/>
      <c r="D153" s="37"/>
      <c r="E153" s="37"/>
      <c r="G153" s="28"/>
    </row>
    <row r="154" spans="1:7" x14ac:dyDescent="0.25">
      <c r="A154" s="12" t="s">
        <v>264</v>
      </c>
      <c r="B154" s="39" t="s">
        <v>93</v>
      </c>
      <c r="C154" s="37"/>
      <c r="D154" s="37"/>
      <c r="E154" s="37"/>
      <c r="G154" s="28"/>
    </row>
    <row r="155" spans="1:7" x14ac:dyDescent="0.25">
      <c r="A155" s="40"/>
      <c r="B155" s="40"/>
      <c r="C155" s="41"/>
      <c r="D155" s="41"/>
      <c r="E155" s="41"/>
      <c r="G155" s="28"/>
    </row>
    <row r="156" spans="1:7" x14ac:dyDescent="0.25">
      <c r="A156" s="68" t="s">
        <v>187</v>
      </c>
      <c r="B156" s="68" t="s">
        <v>189</v>
      </c>
      <c r="C156" s="34">
        <v>299000</v>
      </c>
      <c r="D156" s="34">
        <f>IF((G156&gt;0),G156,H156)</f>
        <v>99667</v>
      </c>
      <c r="E156" s="34">
        <v>398667</v>
      </c>
      <c r="G156" s="28">
        <f>ROUND(($G$1*C156),0)</f>
        <v>99667</v>
      </c>
    </row>
    <row r="157" spans="1:7" x14ac:dyDescent="0.25">
      <c r="A157" s="69" t="s">
        <v>263</v>
      </c>
      <c r="B157" s="36" t="s">
        <v>27</v>
      </c>
      <c r="C157" s="50"/>
      <c r="D157" s="50"/>
      <c r="E157" s="50"/>
      <c r="G157" s="28"/>
    </row>
    <row r="158" spans="1:7" x14ac:dyDescent="0.25">
      <c r="A158" s="69" t="s">
        <v>188</v>
      </c>
      <c r="B158" s="69" t="s">
        <v>190</v>
      </c>
      <c r="C158" s="50"/>
      <c r="D158" s="50"/>
      <c r="E158" s="50"/>
      <c r="G158" s="28"/>
    </row>
    <row r="159" spans="1:7" x14ac:dyDescent="0.25">
      <c r="A159" s="29" t="s">
        <v>300</v>
      </c>
      <c r="B159" s="25" t="s">
        <v>288</v>
      </c>
      <c r="C159" s="50"/>
      <c r="D159" s="50"/>
      <c r="E159" s="50"/>
      <c r="G159" s="28"/>
    </row>
    <row r="160" spans="1:7" x14ac:dyDescent="0.25">
      <c r="A160" s="40"/>
      <c r="B160" s="40"/>
      <c r="C160" s="41"/>
      <c r="D160" s="41"/>
      <c r="E160" s="41"/>
      <c r="G160" s="28"/>
    </row>
    <row r="161" spans="1:7" x14ac:dyDescent="0.25">
      <c r="A161" s="32" t="s">
        <v>23</v>
      </c>
      <c r="B161" s="70" t="s">
        <v>61</v>
      </c>
      <c r="C161" s="34">
        <v>562500</v>
      </c>
      <c r="D161" s="34">
        <f>IF((G161&gt;0),G161,H161)</f>
        <v>187500</v>
      </c>
      <c r="E161" s="34">
        <f>SUM(C161:D161)</f>
        <v>750000</v>
      </c>
      <c r="G161" s="28">
        <f>ROUND(($G$1*C161),0)</f>
        <v>187500</v>
      </c>
    </row>
    <row r="162" spans="1:7" x14ac:dyDescent="0.25">
      <c r="A162" s="35" t="s">
        <v>265</v>
      </c>
      <c r="B162" s="71" t="s">
        <v>27</v>
      </c>
      <c r="C162" s="37"/>
      <c r="D162" s="37"/>
      <c r="E162" s="37"/>
      <c r="G162" s="28"/>
    </row>
    <row r="163" spans="1:7" x14ac:dyDescent="0.25">
      <c r="A163" s="36" t="s">
        <v>266</v>
      </c>
      <c r="B163" s="71" t="s">
        <v>62</v>
      </c>
      <c r="C163" s="37"/>
      <c r="D163" s="37"/>
      <c r="E163" s="37"/>
      <c r="G163" s="28"/>
    </row>
    <row r="164" spans="1:7" x14ac:dyDescent="0.25">
      <c r="A164" s="20" t="s">
        <v>113</v>
      </c>
      <c r="B164" s="64" t="s">
        <v>63</v>
      </c>
      <c r="C164" s="37"/>
      <c r="D164" s="37"/>
      <c r="E164" s="37"/>
      <c r="G164" s="28"/>
    </row>
    <row r="165" spans="1:7" x14ac:dyDescent="0.25">
      <c r="A165" s="40"/>
      <c r="B165" s="40"/>
      <c r="C165" s="41"/>
      <c r="D165" s="41"/>
      <c r="E165" s="41"/>
      <c r="G165" s="28"/>
    </row>
    <row r="166" spans="1:7" x14ac:dyDescent="0.25">
      <c r="A166" s="33" t="s">
        <v>135</v>
      </c>
      <c r="B166" s="33" t="s">
        <v>137</v>
      </c>
      <c r="C166" s="34">
        <v>500000</v>
      </c>
      <c r="D166" s="34">
        <f>IF((G166&gt;0),G166,H166)</f>
        <v>166667</v>
      </c>
      <c r="E166" s="34">
        <f>SUM(C166:D166)</f>
        <v>666667</v>
      </c>
      <c r="G166" s="28">
        <f>ROUND(($G$1*C166),0)</f>
        <v>166667</v>
      </c>
    </row>
    <row r="167" spans="1:7" x14ac:dyDescent="0.25">
      <c r="A167" s="36" t="s">
        <v>136</v>
      </c>
      <c r="B167" s="71" t="s">
        <v>27</v>
      </c>
      <c r="C167" s="65"/>
      <c r="D167" s="65"/>
      <c r="E167" s="37"/>
      <c r="G167" s="28"/>
    </row>
    <row r="168" spans="1:7" x14ac:dyDescent="0.25">
      <c r="A168" s="36" t="s">
        <v>267</v>
      </c>
      <c r="B168" s="36" t="s">
        <v>138</v>
      </c>
      <c r="C168" s="65"/>
      <c r="D168" s="65"/>
      <c r="E168" s="37"/>
      <c r="G168" s="28"/>
    </row>
    <row r="169" spans="1:7" x14ac:dyDescent="0.25">
      <c r="A169" s="29" t="s">
        <v>301</v>
      </c>
      <c r="B169" s="51" t="s">
        <v>139</v>
      </c>
      <c r="C169" s="65"/>
      <c r="D169" s="65"/>
      <c r="E169" s="37"/>
      <c r="G169" s="28"/>
    </row>
    <row r="170" spans="1:7" x14ac:dyDescent="0.25">
      <c r="A170" s="40"/>
      <c r="B170" s="40"/>
      <c r="C170" s="41"/>
      <c r="D170" s="41"/>
      <c r="E170" s="41"/>
      <c r="G170" s="28"/>
    </row>
    <row r="171" spans="1:7" x14ac:dyDescent="0.25">
      <c r="A171" s="33" t="s">
        <v>119</v>
      </c>
      <c r="B171" s="33" t="s">
        <v>199</v>
      </c>
      <c r="C171" s="34">
        <v>300000</v>
      </c>
      <c r="D171" s="34">
        <f>IF((G171&gt;0),G171,H171)</f>
        <v>100000</v>
      </c>
      <c r="E171" s="34">
        <f>SUM(C171:D171)</f>
        <v>400000</v>
      </c>
      <c r="G171" s="28">
        <f>ROUND(($G$1*C171),0)</f>
        <v>100000</v>
      </c>
    </row>
    <row r="172" spans="1:7" x14ac:dyDescent="0.25">
      <c r="A172" s="36" t="s">
        <v>123</v>
      </c>
      <c r="B172" s="71" t="s">
        <v>27</v>
      </c>
      <c r="C172" s="65"/>
      <c r="D172" s="65"/>
      <c r="E172" s="37"/>
      <c r="G172" s="28"/>
    </row>
    <row r="173" spans="1:7" x14ac:dyDescent="0.25">
      <c r="A173" s="36" t="s">
        <v>122</v>
      </c>
      <c r="B173" s="71" t="s">
        <v>268</v>
      </c>
      <c r="C173" s="65"/>
      <c r="D173" s="65"/>
      <c r="E173" s="37"/>
      <c r="G173" s="28"/>
    </row>
    <row r="174" spans="1:7" x14ac:dyDescent="0.25">
      <c r="A174" s="36" t="s">
        <v>120</v>
      </c>
      <c r="B174" s="51" t="s">
        <v>124</v>
      </c>
      <c r="C174" s="65"/>
      <c r="D174" s="65"/>
      <c r="E174" s="37"/>
      <c r="G174" s="28"/>
    </row>
    <row r="175" spans="1:7" x14ac:dyDescent="0.25">
      <c r="A175" s="12" t="s">
        <v>121</v>
      </c>
      <c r="B175" s="36"/>
      <c r="C175" s="65"/>
      <c r="D175" s="65"/>
      <c r="E175" s="37"/>
      <c r="G175" s="28"/>
    </row>
    <row r="176" spans="1:7" x14ac:dyDescent="0.25">
      <c r="A176" s="40"/>
      <c r="B176" s="40"/>
      <c r="C176" s="41"/>
      <c r="D176" s="41"/>
      <c r="E176" s="41"/>
      <c r="G176" s="28"/>
    </row>
    <row r="177" spans="1:8" x14ac:dyDescent="0.25">
      <c r="A177" s="33" t="s">
        <v>64</v>
      </c>
      <c r="B177" s="33" t="s">
        <v>111</v>
      </c>
      <c r="C177" s="34">
        <v>374002</v>
      </c>
      <c r="D177" s="34">
        <f>IF((G177&gt;0),G177,H177)</f>
        <v>124667</v>
      </c>
      <c r="E177" s="34">
        <f>SUM(C177:D177)</f>
        <v>498669</v>
      </c>
      <c r="G177" s="28">
        <f>ROUND(($G$1*C177),0)</f>
        <v>124667</v>
      </c>
    </row>
    <row r="178" spans="1:8" x14ac:dyDescent="0.25">
      <c r="A178" s="36" t="s">
        <v>65</v>
      </c>
      <c r="B178" s="36" t="s">
        <v>27</v>
      </c>
      <c r="C178" s="37"/>
      <c r="D178" s="37"/>
      <c r="E178" s="37"/>
      <c r="G178" s="28"/>
    </row>
    <row r="179" spans="1:8" x14ac:dyDescent="0.25">
      <c r="A179" s="36" t="s">
        <v>66</v>
      </c>
      <c r="B179" s="36" t="s">
        <v>269</v>
      </c>
      <c r="C179" s="37"/>
      <c r="D179" s="37"/>
      <c r="E179" s="37"/>
      <c r="G179" s="28"/>
    </row>
    <row r="180" spans="1:8" x14ac:dyDescent="0.25">
      <c r="A180" s="58" t="s">
        <v>67</v>
      </c>
      <c r="B180" s="39" t="s">
        <v>112</v>
      </c>
      <c r="C180" s="37"/>
      <c r="D180" s="37"/>
      <c r="E180" s="37"/>
      <c r="G180" s="28"/>
    </row>
    <row r="181" spans="1:8" ht="33" customHeight="1" x14ac:dyDescent="0.25">
      <c r="A181" s="18" t="s">
        <v>101</v>
      </c>
      <c r="B181" s="58"/>
      <c r="C181" s="37"/>
      <c r="D181" s="37"/>
      <c r="E181" s="37"/>
      <c r="G181" s="28"/>
    </row>
    <row r="182" spans="1:8" x14ac:dyDescent="0.25">
      <c r="A182" s="40"/>
      <c r="B182" s="40"/>
      <c r="C182" s="41"/>
      <c r="D182" s="41"/>
      <c r="E182" s="41"/>
      <c r="G182" s="28"/>
    </row>
    <row r="183" spans="1:8" x14ac:dyDescent="0.25">
      <c r="A183" s="33" t="s">
        <v>24</v>
      </c>
      <c r="B183" s="33" t="s">
        <v>143</v>
      </c>
      <c r="C183" s="34">
        <v>360400</v>
      </c>
      <c r="D183" s="34">
        <f>IF((G183&gt;0),G183,H183)</f>
        <v>120133</v>
      </c>
      <c r="E183" s="34">
        <f>SUM(C183:D183)</f>
        <v>480533</v>
      </c>
      <c r="G183" s="28">
        <f>ROUND(($G$1*C183),0)</f>
        <v>120133</v>
      </c>
    </row>
    <row r="184" spans="1:8" x14ac:dyDescent="0.25">
      <c r="A184" s="36" t="s">
        <v>68</v>
      </c>
      <c r="B184" s="36" t="s">
        <v>27</v>
      </c>
      <c r="C184" s="37"/>
      <c r="D184" s="37"/>
      <c r="E184" s="37"/>
      <c r="G184" s="28"/>
    </row>
    <row r="185" spans="1:8" x14ac:dyDescent="0.25">
      <c r="A185" s="36" t="s">
        <v>270</v>
      </c>
      <c r="B185" s="36" t="s">
        <v>271</v>
      </c>
      <c r="C185" s="37"/>
      <c r="D185" s="37"/>
      <c r="E185" s="37"/>
      <c r="G185" s="28"/>
    </row>
    <row r="186" spans="1:8" ht="30" x14ac:dyDescent="0.25">
      <c r="A186" s="29" t="s">
        <v>302</v>
      </c>
      <c r="B186" s="64" t="s">
        <v>144</v>
      </c>
      <c r="C186" s="37" t="s">
        <v>5</v>
      </c>
      <c r="D186" s="37"/>
      <c r="E186" s="37" t="s">
        <v>5</v>
      </c>
      <c r="G186" s="28"/>
    </row>
    <row r="187" spans="1:8" x14ac:dyDescent="0.25">
      <c r="A187" s="40"/>
      <c r="B187" s="40"/>
      <c r="C187" s="41"/>
      <c r="D187" s="41"/>
      <c r="E187" s="41"/>
      <c r="G187" s="28"/>
    </row>
    <row r="188" spans="1:8" x14ac:dyDescent="0.25">
      <c r="A188" s="33" t="s">
        <v>86</v>
      </c>
      <c r="B188" s="33" t="s">
        <v>156</v>
      </c>
      <c r="C188" s="34">
        <v>500000</v>
      </c>
      <c r="D188" s="34">
        <f>IF((G188&gt;0),G188,H188)</f>
        <v>269230</v>
      </c>
      <c r="E188" s="34">
        <f>SUM(C188:D188)</f>
        <v>769230</v>
      </c>
      <c r="G188" s="28"/>
      <c r="H188" s="28">
        <f>ROUND(($H$1*C188),0)</f>
        <v>269230</v>
      </c>
    </row>
    <row r="189" spans="1:8" x14ac:dyDescent="0.25">
      <c r="A189" s="36" t="s">
        <v>87</v>
      </c>
      <c r="B189" s="36" t="s">
        <v>27</v>
      </c>
      <c r="C189" s="37"/>
      <c r="D189" s="37"/>
      <c r="E189" s="37"/>
      <c r="G189" s="28"/>
    </row>
    <row r="190" spans="1:8" x14ac:dyDescent="0.25">
      <c r="A190" s="36" t="s">
        <v>88</v>
      </c>
      <c r="B190" s="36" t="s">
        <v>157</v>
      </c>
      <c r="C190" s="37"/>
      <c r="D190" s="37"/>
      <c r="E190" s="37"/>
      <c r="G190" s="28"/>
    </row>
    <row r="191" spans="1:8" x14ac:dyDescent="0.25">
      <c r="A191" s="72" t="s">
        <v>131</v>
      </c>
      <c r="B191" s="13" t="s">
        <v>289</v>
      </c>
      <c r="C191" s="37"/>
      <c r="D191" s="37"/>
      <c r="E191" s="37"/>
      <c r="G191" s="28"/>
    </row>
    <row r="192" spans="1:8" ht="30" x14ac:dyDescent="0.25">
      <c r="A192" s="12" t="s">
        <v>272</v>
      </c>
      <c r="B192" s="58"/>
      <c r="C192" s="37"/>
      <c r="D192" s="37"/>
      <c r="E192" s="37"/>
      <c r="G192" s="28"/>
    </row>
    <row r="193" spans="1:7" x14ac:dyDescent="0.25">
      <c r="A193" s="40"/>
      <c r="B193" s="40"/>
      <c r="C193" s="41"/>
      <c r="D193" s="41"/>
      <c r="E193" s="41"/>
      <c r="G193" s="28"/>
    </row>
    <row r="194" spans="1:7" x14ac:dyDescent="0.25">
      <c r="A194" s="33" t="s">
        <v>127</v>
      </c>
      <c r="B194" s="33" t="s">
        <v>154</v>
      </c>
      <c r="C194" s="34">
        <v>500000</v>
      </c>
      <c r="D194" s="34">
        <f>IF((G194&gt;0),G194,H194)</f>
        <v>166667</v>
      </c>
      <c r="E194" s="34">
        <f>SUM(C194:D194)</f>
        <v>666667</v>
      </c>
      <c r="G194" s="28">
        <f>ROUND(($G$1*C194),0)</f>
        <v>166667</v>
      </c>
    </row>
    <row r="195" spans="1:7" x14ac:dyDescent="0.25">
      <c r="A195" s="36" t="s">
        <v>128</v>
      </c>
      <c r="B195" s="36" t="s">
        <v>32</v>
      </c>
      <c r="C195" s="37" t="s">
        <v>205</v>
      </c>
      <c r="D195" s="37"/>
      <c r="E195" s="37"/>
      <c r="G195" s="28"/>
    </row>
    <row r="196" spans="1:7" x14ac:dyDescent="0.25">
      <c r="A196" s="36" t="s">
        <v>129</v>
      </c>
      <c r="B196" s="82" t="s">
        <v>303</v>
      </c>
      <c r="C196" s="37"/>
      <c r="D196" s="37"/>
      <c r="E196" s="37"/>
      <c r="G196" s="28"/>
    </row>
    <row r="197" spans="1:7" x14ac:dyDescent="0.25">
      <c r="A197" s="38" t="s">
        <v>130</v>
      </c>
      <c r="B197" s="39" t="s">
        <v>155</v>
      </c>
      <c r="C197" s="37"/>
      <c r="D197" s="37"/>
      <c r="E197" s="37"/>
      <c r="G197" s="28"/>
    </row>
    <row r="198" spans="1:7" x14ac:dyDescent="0.25">
      <c r="A198" s="73"/>
      <c r="B198" s="74"/>
      <c r="C198" s="41"/>
      <c r="D198" s="41"/>
      <c r="E198" s="41"/>
      <c r="G198" s="28"/>
    </row>
    <row r="199" spans="1:7" x14ac:dyDescent="0.25">
      <c r="A199" s="33" t="s">
        <v>206</v>
      </c>
      <c r="B199" s="33" t="s">
        <v>207</v>
      </c>
      <c r="C199" s="34">
        <v>300000</v>
      </c>
      <c r="D199" s="34">
        <v>100000</v>
      </c>
      <c r="E199" s="34">
        <f>SUM(C199:D199)</f>
        <v>400000</v>
      </c>
      <c r="G199" s="28"/>
    </row>
    <row r="200" spans="1:7" x14ac:dyDescent="0.25">
      <c r="A200" s="36" t="s">
        <v>293</v>
      </c>
      <c r="B200" s="36" t="s">
        <v>27</v>
      </c>
      <c r="C200" s="37"/>
      <c r="D200" s="37"/>
      <c r="E200" s="37"/>
      <c r="G200" s="28"/>
    </row>
    <row r="201" spans="1:7" x14ac:dyDescent="0.25">
      <c r="A201" s="36" t="s">
        <v>274</v>
      </c>
      <c r="B201" s="36" t="s">
        <v>275</v>
      </c>
      <c r="C201" s="37"/>
      <c r="D201" s="37"/>
      <c r="E201" s="37"/>
      <c r="G201" s="28"/>
    </row>
    <row r="202" spans="1:7" x14ac:dyDescent="0.25">
      <c r="A202" s="18" t="s">
        <v>208</v>
      </c>
      <c r="B202" s="18" t="s">
        <v>290</v>
      </c>
      <c r="C202" s="37"/>
      <c r="D202" s="37"/>
      <c r="E202" s="37"/>
      <c r="G202" s="28"/>
    </row>
    <row r="203" spans="1:7" x14ac:dyDescent="0.25">
      <c r="A203" s="75"/>
      <c r="B203" s="75"/>
      <c r="C203" s="41"/>
      <c r="D203" s="41"/>
      <c r="E203" s="41"/>
      <c r="G203" s="28"/>
    </row>
    <row r="204" spans="1:7" x14ac:dyDescent="0.25">
      <c r="A204" s="33" t="s">
        <v>200</v>
      </c>
      <c r="B204" s="33" t="s">
        <v>201</v>
      </c>
      <c r="C204" s="34">
        <v>200000</v>
      </c>
      <c r="D204" s="34">
        <v>66667</v>
      </c>
      <c r="E204" s="34">
        <f>SUM(C204:D204)</f>
        <v>266667</v>
      </c>
      <c r="G204" s="28"/>
    </row>
    <row r="205" spans="1:7" x14ac:dyDescent="0.25">
      <c r="A205" s="36" t="s">
        <v>202</v>
      </c>
      <c r="B205" s="36" t="s">
        <v>27</v>
      </c>
      <c r="C205" s="37"/>
      <c r="D205" s="37"/>
      <c r="E205" s="37"/>
      <c r="G205" s="28"/>
    </row>
    <row r="206" spans="1:7" x14ac:dyDescent="0.25">
      <c r="A206" s="36" t="s">
        <v>273</v>
      </c>
      <c r="B206" s="36" t="s">
        <v>203</v>
      </c>
      <c r="C206" s="37"/>
      <c r="D206" s="37"/>
      <c r="E206" s="37"/>
      <c r="G206" s="28"/>
    </row>
    <row r="207" spans="1:7" x14ac:dyDescent="0.25">
      <c r="A207" s="58" t="s">
        <v>282</v>
      </c>
      <c r="B207" s="51" t="s">
        <v>204</v>
      </c>
      <c r="C207" s="37"/>
      <c r="D207" s="37"/>
      <c r="E207" s="37"/>
      <c r="G207" s="28"/>
    </row>
    <row r="208" spans="1:7" x14ac:dyDescent="0.25">
      <c r="A208" s="12" t="s">
        <v>276</v>
      </c>
      <c r="B208" s="58"/>
      <c r="C208" s="37"/>
      <c r="D208" s="37"/>
      <c r="E208" s="37"/>
      <c r="G208" s="28"/>
    </row>
    <row r="209" spans="1:7" x14ac:dyDescent="0.25">
      <c r="A209" s="16"/>
      <c r="B209" s="16"/>
      <c r="C209" s="14"/>
      <c r="D209" s="14"/>
      <c r="E209" s="14"/>
      <c r="G209" s="28"/>
    </row>
    <row r="210" spans="1:7" x14ac:dyDescent="0.25">
      <c r="A210" s="22" t="s">
        <v>69</v>
      </c>
      <c r="B210" s="23" t="s">
        <v>125</v>
      </c>
      <c r="C210" s="21">
        <v>900000</v>
      </c>
      <c r="D210" s="21">
        <f>IF((G210&gt;0),G210,H210)</f>
        <v>300000</v>
      </c>
      <c r="E210" s="21">
        <f>SUM(C210:D210)</f>
        <v>1200000</v>
      </c>
      <c r="G210" s="28">
        <f>ROUND(($G$1*C210),0)</f>
        <v>300000</v>
      </c>
    </row>
    <row r="211" spans="1:7" x14ac:dyDescent="0.25">
      <c r="A211" s="15" t="s">
        <v>278</v>
      </c>
      <c r="B211" s="19" t="s">
        <v>27</v>
      </c>
      <c r="C211" s="11"/>
      <c r="D211" s="11"/>
      <c r="E211" s="11"/>
      <c r="G211" s="28"/>
    </row>
    <row r="212" spans="1:7" x14ac:dyDescent="0.25">
      <c r="A212" s="15" t="s">
        <v>277</v>
      </c>
      <c r="B212" s="19" t="s">
        <v>279</v>
      </c>
      <c r="C212" s="11"/>
      <c r="D212" s="11"/>
      <c r="E212" s="11"/>
      <c r="G212" s="28"/>
    </row>
    <row r="213" spans="1:7" x14ac:dyDescent="0.25">
      <c r="A213" s="29" t="s">
        <v>304</v>
      </c>
      <c r="B213" s="24" t="s">
        <v>158</v>
      </c>
      <c r="C213" s="11"/>
      <c r="D213" s="11"/>
      <c r="E213" s="11"/>
      <c r="G213" s="28"/>
    </row>
    <row r="214" spans="1:7" x14ac:dyDescent="0.25">
      <c r="A214" s="16"/>
      <c r="B214" s="16"/>
      <c r="C214" s="14"/>
      <c r="D214" s="14"/>
      <c r="E214" s="14"/>
      <c r="G214" s="28"/>
    </row>
    <row r="215" spans="1:7" x14ac:dyDescent="0.25">
      <c r="A215" s="22" t="s">
        <v>70</v>
      </c>
      <c r="B215" s="22" t="s">
        <v>170</v>
      </c>
      <c r="C215" s="21">
        <v>275000</v>
      </c>
      <c r="D215" s="21">
        <f>IF((G215&gt;0),G215,H215)</f>
        <v>91667</v>
      </c>
      <c r="E215" s="21">
        <f>SUM(C215:D215)</f>
        <v>366667</v>
      </c>
      <c r="G215" s="28">
        <f>ROUND(($G$1*C215),0)</f>
        <v>91667</v>
      </c>
    </row>
    <row r="216" spans="1:7" x14ac:dyDescent="0.25">
      <c r="A216" s="15" t="s">
        <v>280</v>
      </c>
      <c r="B216" s="15" t="s">
        <v>27</v>
      </c>
      <c r="C216" s="11"/>
      <c r="D216" s="11"/>
      <c r="E216" s="11"/>
      <c r="G216" s="28"/>
    </row>
    <row r="217" spans="1:7" x14ac:dyDescent="0.25">
      <c r="A217" s="15" t="s">
        <v>281</v>
      </c>
      <c r="B217" s="15" t="s">
        <v>171</v>
      </c>
      <c r="C217" s="11"/>
      <c r="D217" s="11"/>
      <c r="E217" s="11"/>
      <c r="G217" s="28"/>
    </row>
    <row r="218" spans="1:7" x14ac:dyDescent="0.25">
      <c r="A218" s="18" t="s">
        <v>102</v>
      </c>
      <c r="B218" s="31" t="s">
        <v>291</v>
      </c>
      <c r="C218" s="11"/>
      <c r="D218" s="11"/>
      <c r="E218" s="11"/>
    </row>
    <row r="219" spans="1:7" x14ac:dyDescent="0.25">
      <c r="A219" s="16"/>
      <c r="B219" s="16"/>
      <c r="C219" s="14"/>
      <c r="D219" s="14"/>
      <c r="E219" s="14"/>
    </row>
    <row r="220" spans="1:7" x14ac:dyDescent="0.25">
      <c r="A220" s="8"/>
      <c r="B220" s="7"/>
    </row>
    <row r="221" spans="1:7" x14ac:dyDescent="0.25">
      <c r="A221" s="8"/>
      <c r="B221" s="7"/>
    </row>
    <row r="222" spans="1:7" ht="18.75" x14ac:dyDescent="0.3">
      <c r="A222" s="6"/>
      <c r="B222" s="26" t="s">
        <v>103</v>
      </c>
      <c r="C222" s="27">
        <f>SUM(C2:C219)</f>
        <v>18000000</v>
      </c>
      <c r="D222" s="2"/>
      <c r="E222" s="2"/>
    </row>
    <row r="224" spans="1:7" x14ac:dyDescent="0.25">
      <c r="D224" s="5" t="s">
        <v>5</v>
      </c>
    </row>
  </sheetData>
  <hyperlinks>
    <hyperlink ref="A25" r:id="rId1" xr:uid="{00000000-0004-0000-0000-000000000000}"/>
    <hyperlink ref="A5" r:id="rId2" xr:uid="{00000000-0004-0000-0000-000001000000}"/>
    <hyperlink ref="A30" r:id="rId3" xr:uid="{00000000-0004-0000-0000-000002000000}"/>
    <hyperlink ref="A62" r:id="rId4" xr:uid="{00000000-0004-0000-0000-000003000000}"/>
    <hyperlink ref="A46" r:id="rId5" xr:uid="{00000000-0004-0000-0000-000004000000}"/>
    <hyperlink ref="A52" r:id="rId6" xr:uid="{00000000-0004-0000-0000-000005000000}"/>
    <hyperlink ref="A73" r:id="rId7" xr:uid="{00000000-0004-0000-0000-000006000000}"/>
    <hyperlink ref="A83" r:id="rId8" xr:uid="{00000000-0004-0000-0000-000007000000}"/>
    <hyperlink ref="A94" r:id="rId9" location="step" xr:uid="{00000000-0004-0000-0000-000008000000}"/>
    <hyperlink ref="A78" r:id="rId10" xr:uid="{00000000-0004-0000-0000-000009000000}"/>
    <hyperlink ref="A106" r:id="rId11" xr:uid="{00000000-0004-0000-0000-00000A000000}"/>
    <hyperlink ref="A99" r:id="rId12" xr:uid="{00000000-0004-0000-0000-00000B000000}"/>
    <hyperlink ref="A149" r:id="rId13" xr:uid="{00000000-0004-0000-0000-00000D000000}"/>
    <hyperlink ref="A122" r:id="rId14" xr:uid="{00000000-0004-0000-0000-00000E000000}"/>
    <hyperlink ref="A133" r:id="rId15" xr:uid="{00000000-0004-0000-0000-000010000000}"/>
    <hyperlink ref="A154" r:id="rId16" xr:uid="{00000000-0004-0000-0000-000011000000}"/>
    <hyperlink ref="A181" r:id="rId17" xr:uid="{00000000-0004-0000-0000-000012000000}"/>
    <hyperlink ref="A192" r:id="rId18" xr:uid="{00000000-0004-0000-0000-000014000000}"/>
    <hyperlink ref="A218" r:id="rId19" xr:uid="{00000000-0004-0000-0000-000017000000}"/>
    <hyperlink ref="B78" r:id="rId20" xr:uid="{00000000-0004-0000-0000-00001B000000}"/>
    <hyperlink ref="B88" r:id="rId21" xr:uid="{00000000-0004-0000-0000-00001C000000}"/>
    <hyperlink ref="B99" r:id="rId22" xr:uid="{00000000-0004-0000-0000-00001D000000}"/>
    <hyperlink ref="B180" r:id="rId23" xr:uid="{00000000-0004-0000-0000-00001E000000}"/>
    <hyperlink ref="A164" r:id="rId24" xr:uid="{00000000-0004-0000-0000-000021000000}"/>
    <hyperlink ref="A68" r:id="rId25" xr:uid="{00000000-0004-0000-0000-000022000000}"/>
    <hyperlink ref="A175" r:id="rId26" xr:uid="{00000000-0004-0000-0000-000023000000}"/>
    <hyperlink ref="B197" r:id="rId27" xr:uid="{00000000-0004-0000-0000-000024000000}"/>
    <hyperlink ref="B94" r:id="rId28" display="mailto:chmikon@michigan.org" xr:uid="{00000000-0004-0000-0000-000025000000}"/>
    <hyperlink ref="B143" r:id="rId29" xr:uid="{00000000-0004-0000-0000-000027000000}"/>
    <hyperlink ref="B186" r:id="rId30" xr:uid="{00000000-0004-0000-0000-000028000000}"/>
    <hyperlink ref="A40" r:id="rId31" xr:uid="{00000000-0004-0000-0000-000029000000}"/>
    <hyperlink ref="A112" r:id="rId32" xr:uid="{00000000-0004-0000-0000-00002A000000}"/>
    <hyperlink ref="A117" r:id="rId33" xr:uid="{00000000-0004-0000-0000-00002B000000}"/>
    <hyperlink ref="A138" r:id="rId34" xr:uid="{00000000-0004-0000-0000-00002C000000}"/>
    <hyperlink ref="A15" r:id="rId35" xr:uid="{00000000-0004-0000-0000-00002D000000}"/>
    <hyperlink ref="A20" r:id="rId36" display="https://californiaexport.org. " xr:uid="{00000000-0004-0000-0000-00002F000000}"/>
    <hyperlink ref="B138" r:id="rId37" xr:uid="{00000000-0004-0000-0000-000034000000}"/>
    <hyperlink ref="B191" r:id="rId38" xr:uid="{00000000-0004-0000-0000-000035000000}"/>
    <hyperlink ref="B174" r:id="rId39" xr:uid="{00000000-0004-0000-0000-000036000000}"/>
    <hyperlink ref="B169" r:id="rId40" xr:uid="{00000000-0004-0000-0000-000037000000}"/>
    <hyperlink ref="B164" r:id="rId41" xr:uid="{00000000-0004-0000-0000-000038000000}"/>
    <hyperlink ref="B154" r:id="rId42" xr:uid="{00000000-0004-0000-0000-000039000000}"/>
    <hyperlink ref="B133" r:id="rId43" xr:uid="{00000000-0004-0000-0000-00003A000000}"/>
    <hyperlink ref="B127" r:id="rId44" xr:uid="{00000000-0004-0000-0000-00003B000000}"/>
    <hyperlink ref="B122" r:id="rId45" xr:uid="{00000000-0004-0000-0000-00003C000000}"/>
    <hyperlink ref="B111" r:id="rId46" xr:uid="{00000000-0004-0000-0000-00003D000000}"/>
    <hyperlink ref="B104" r:id="rId47" xr:uid="{00000000-0004-0000-0000-00003E000000}"/>
    <hyperlink ref="B83" r:id="rId48" xr:uid="{00000000-0004-0000-0000-00003F000000}"/>
    <hyperlink ref="B213" r:id="rId49" xr:uid="{00000000-0004-0000-0000-000040000000}"/>
    <hyperlink ref="B218" r:id="rId50" xr:uid="{00000000-0004-0000-0000-000042000000}"/>
    <hyperlink ref="B5" r:id="rId51" xr:uid="{00000000-0004-0000-0000-000043000000}"/>
    <hyperlink ref="B10" r:id="rId52" xr:uid="{00000000-0004-0000-0000-000044000000}"/>
    <hyperlink ref="B20" r:id="rId53" xr:uid="{00000000-0004-0000-0000-000045000000}"/>
    <hyperlink ref="B30" r:id="rId54" xr:uid="{00000000-0004-0000-0000-000046000000}"/>
    <hyperlink ref="B35" r:id="rId55" xr:uid="{00000000-0004-0000-0000-000047000000}"/>
    <hyperlink ref="B40" r:id="rId56" xr:uid="{00000000-0004-0000-0000-000048000000}"/>
    <hyperlink ref="B45" r:id="rId57" xr:uid="{00000000-0004-0000-0000-000049000000}"/>
    <hyperlink ref="B51" r:id="rId58" xr:uid="{00000000-0004-0000-0000-00004A000000}"/>
    <hyperlink ref="B67" r:id="rId59" xr:uid="{00000000-0004-0000-0000-00004D000000}"/>
    <hyperlink ref="A89" r:id="rId60" xr:uid="{00000000-0004-0000-0000-00004E000000}"/>
    <hyperlink ref="B25" r:id="rId61" xr:uid="{00000000-0004-0000-0000-00004F000000}"/>
    <hyperlink ref="B62" r:id="rId62" xr:uid="{00000000-0004-0000-0000-000050000000}"/>
    <hyperlink ref="B149" r:id="rId63" xr:uid="{00000000-0004-0000-0000-000051000000}"/>
    <hyperlink ref="B159" r:id="rId64" xr:uid="{00000000-0004-0000-0000-000052000000}"/>
    <hyperlink ref="B57" r:id="rId65" xr:uid="{00000000-0004-0000-0000-000053000000}"/>
    <hyperlink ref="A57" r:id="rId66" xr:uid="{00000000-0004-0000-0000-000054000000}"/>
    <hyperlink ref="A35" r:id="rId67" xr:uid="{00000000-0004-0000-0000-000055000000}"/>
    <hyperlink ref="A208" r:id="rId68" xr:uid="{B4267BF5-92BD-43D0-8123-F1F48BA99853}"/>
    <hyperlink ref="B207" r:id="rId69" xr:uid="{1E7F1E0E-63A4-44FC-9214-BBED607002B8}"/>
    <hyperlink ref="B202" r:id="rId70" xr:uid="{9C30BE66-4602-48FF-92E2-962BC082B969}"/>
    <hyperlink ref="A202" r:id="rId71" xr:uid="{EA515919-BA89-4D8A-87A6-13A67D930359}"/>
    <hyperlink ref="B117" r:id="rId72" xr:uid="{BBFA7830-0A4C-4EFF-96BE-FB013DE90709}"/>
    <hyperlink ref="A128" r:id="rId73" xr:uid="{5C94847E-D7D4-4B05-8943-6F38E728ED01}"/>
    <hyperlink ref="A159" r:id="rId74" xr:uid="{60DEB307-4EAA-4775-B8A7-F960D69FBBC3}"/>
    <hyperlink ref="A169" r:id="rId75" xr:uid="{48C5BD53-9C9C-4293-8164-6D8D874F732B}"/>
    <hyperlink ref="A186" r:id="rId76" xr:uid="{F2E0018A-AD5A-41DC-9B25-65EAE2B0932D}"/>
    <hyperlink ref="A213" r:id="rId77" xr:uid="{82ED6425-A7A9-4B39-A4DE-86C24416FC27}"/>
    <hyperlink ref="B73" r:id="rId78" display="mailto:Jessica.Steverson@la.gov" xr:uid="{0CA1BD1B-BD58-4A98-9179-94C6B6F95B58}"/>
  </hyperlinks>
  <pageMargins left="0.7" right="0.7" top="0.75" bottom="0.75" header="0.3" footer="0.3"/>
  <pageSetup scale="55" fitToHeight="5" orientation="portrait" r:id="rId79"/>
  <headerFooter>
    <oddHeader>&amp;C&amp;"-,Bold"STATE TRADE EXPANSION PROGRAM (STEP)
FY 2019 (Year 8)  AWARDEES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A686DF4ECB9DC4EA5018B0F3B5F9641" ma:contentTypeVersion="11" ma:contentTypeDescription="Create a new document." ma:contentTypeScope="" ma:versionID="f4becca6245775cf3f7d89891ba6b9ff">
  <xsd:schema xmlns:xsd="http://www.w3.org/2001/XMLSchema" xmlns:xs="http://www.w3.org/2001/XMLSchema" xmlns:p="http://schemas.microsoft.com/office/2006/metadata/properties" xmlns:ns3="28100f6a-7d32-4b85-8322-b0a17923fd8b" xmlns:ns4="2c3d1bdc-276e-45b2-8f8e-4e8178c0259d" targetNamespace="http://schemas.microsoft.com/office/2006/metadata/properties" ma:root="true" ma:fieldsID="f6bcfc04e26a43ef5dbd3e7cd976580a" ns3:_="" ns4:_="">
    <xsd:import namespace="28100f6a-7d32-4b85-8322-b0a17923fd8b"/>
    <xsd:import namespace="2c3d1bdc-276e-45b2-8f8e-4e8178c0259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100f6a-7d32-4b85-8322-b0a17923fd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3d1bdc-276e-45b2-8f8e-4e8178c0259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C5619D-C421-45B7-8E81-F3585F8D20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8100f6a-7d32-4b85-8322-b0a17923fd8b"/>
    <ds:schemaRef ds:uri="2c3d1bdc-276e-45b2-8f8e-4e8178c025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614D8FB-F8C1-49CD-834A-3170638A257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946865B-01D5-4A09-A872-95A1D5FB15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Small Business 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Leahy, James L. (Volunteer)</dc:creator>
  <cp:lastModifiedBy>Davis, Jeffrey H.</cp:lastModifiedBy>
  <cp:lastPrinted>2019-09-09T17:03:10Z</cp:lastPrinted>
  <dcterms:created xsi:type="dcterms:W3CDTF">2015-07-15T15:11:51Z</dcterms:created>
  <dcterms:modified xsi:type="dcterms:W3CDTF">2019-09-10T14:37:10Z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0x0101008A686DF4ECB9DC4EA5018B0F3B5F9641</vt:lpwstr>
  </property>
</Properties>
</file>