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elopment\Remediation\USSBA\USSBA2021-10-19\"/>
    </mc:Choice>
  </mc:AlternateContent>
  <xr:revisionPtr revIDLastSave="0" documentId="8_{D1475F84-5638-4FB3-92E6-1776FFC7BCC9}" xr6:coauthVersionLast="47" xr6:coauthVersionMax="47" xr10:uidLastSave="{00000000-0000-0000-0000-000000000000}"/>
  <bookViews>
    <workbookView xWindow="-120" yWindow="-120" windowWidth="29040" windowHeight="15840" xr2:uid="{7AAAB8E2-5D30-46BF-B28A-8FAFFD5DF75D}"/>
  </bookViews>
  <sheets>
    <sheet name="STEP Contacts" sheetId="1" r:id="rId1"/>
  </sheets>
  <definedNames>
    <definedName name="_xlnm.Print_Titles" localSheetId="0">'STEP Contacts'!$1:$1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1" l="1"/>
  <c r="C49" i="1"/>
  <c r="E49" i="1"/>
  <c r="F49" i="1"/>
  <c r="D43" i="1" l="1"/>
  <c r="D40" i="1"/>
  <c r="D38" i="1"/>
  <c r="D30" i="1"/>
  <c r="D26" i="1"/>
  <c r="D23" i="1"/>
  <c r="D22" i="1"/>
  <c r="D20" i="1"/>
  <c r="D16" i="1"/>
  <c r="D8" i="1"/>
  <c r="D7" i="1"/>
  <c r="D5" i="1"/>
  <c r="D6" i="1"/>
  <c r="D9" i="1"/>
  <c r="D11" i="1"/>
  <c r="D48" i="1" l="1"/>
  <c r="D47" i="1"/>
  <c r="D45" i="1"/>
  <c r="D37" i="1"/>
  <c r="D24" i="1"/>
  <c r="D18" i="1"/>
  <c r="D46" i="1"/>
  <c r="D44" i="1"/>
  <c r="D42" i="1"/>
  <c r="D41" i="1"/>
  <c r="D39" i="1"/>
  <c r="D36" i="1"/>
  <c r="D35" i="1"/>
  <c r="D34" i="1"/>
  <c r="D33" i="1"/>
  <c r="D32" i="1"/>
  <c r="D31" i="1"/>
  <c r="D29" i="1"/>
  <c r="D28" i="1"/>
  <c r="D27" i="1"/>
  <c r="D25" i="1"/>
  <c r="D21" i="1"/>
  <c r="D19" i="1"/>
  <c r="D17" i="1"/>
  <c r="D15" i="1"/>
  <c r="D14" i="1"/>
  <c r="D13" i="1"/>
  <c r="D12" i="1"/>
  <c r="D10" i="1"/>
  <c r="D4" i="1"/>
  <c r="D3" i="1"/>
  <c r="D2" i="1"/>
  <c r="D49" i="1" s="1"/>
  <c r="G46" i="1"/>
  <c r="G44" i="1"/>
  <c r="G42" i="1"/>
  <c r="G41" i="1"/>
  <c r="G39" i="1"/>
  <c r="G36" i="1"/>
  <c r="G35" i="1"/>
  <c r="G34" i="1"/>
  <c r="G33" i="1"/>
  <c r="G32" i="1"/>
  <c r="G31" i="1"/>
  <c r="G29" i="1"/>
  <c r="G28" i="1"/>
  <c r="G27" i="1"/>
  <c r="G25" i="1"/>
  <c r="G21" i="1"/>
  <c r="G19" i="1"/>
  <c r="G17" i="1"/>
  <c r="G15" i="1"/>
  <c r="G14" i="1"/>
  <c r="G13" i="1"/>
  <c r="G12" i="1"/>
  <c r="G11" i="1"/>
  <c r="G10" i="1"/>
  <c r="G9" i="1"/>
  <c r="G6" i="1"/>
  <c r="G4" i="1"/>
  <c r="G3" i="1"/>
  <c r="G2" i="1"/>
  <c r="G49" i="1" s="1"/>
</calcChain>
</file>

<file path=xl/sharedStrings.xml><?xml version="1.0" encoding="utf-8"?>
<sst xmlns="http://schemas.openxmlformats.org/spreadsheetml/2006/main" count="156" uniqueCount="156">
  <si>
    <t>Alabama</t>
  </si>
  <si>
    <t>Arizona</t>
  </si>
  <si>
    <t>Arkansas</t>
  </si>
  <si>
    <t>California</t>
  </si>
  <si>
    <t>Colorado</t>
  </si>
  <si>
    <t>Connecticut</t>
  </si>
  <si>
    <t>Delaware</t>
  </si>
  <si>
    <t>Hawaii</t>
  </si>
  <si>
    <t>Idaho</t>
  </si>
  <si>
    <t>Illinois</t>
  </si>
  <si>
    <t>Iowa</t>
  </si>
  <si>
    <t xml:space="preserve">Kentucky </t>
  </si>
  <si>
    <t>Louisiana</t>
  </si>
  <si>
    <t>Maine</t>
  </si>
  <si>
    <t>Maryland</t>
  </si>
  <si>
    <t>Massachusetts</t>
  </si>
  <si>
    <t>Michigan</t>
  </si>
  <si>
    <t>Mississippi</t>
  </si>
  <si>
    <t>Missouri</t>
  </si>
  <si>
    <t>Montana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</si>
  <si>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</si>
  <si>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</si>
  <si>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</si>
  <si>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</si>
  <si>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</si>
  <si>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</si>
  <si>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</si>
  <si>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</si>
  <si>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</si>
  <si>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</si>
  <si>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</si>
  <si>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</si>
  <si>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 xml:space="preserve">Rhode Island </t>
  </si>
  <si>
    <t>South Carolina</t>
  </si>
  <si>
    <t>Texas</t>
  </si>
  <si>
    <t>Utah</t>
  </si>
  <si>
    <t>Vermont</t>
  </si>
  <si>
    <t>Virginia</t>
  </si>
  <si>
    <t>Washington</t>
  </si>
  <si>
    <t>Wisconsin</t>
  </si>
  <si>
    <t>Wyoming</t>
  </si>
  <si>
    <t>Kansas</t>
  </si>
  <si>
    <t>Nebraska</t>
  </si>
  <si>
    <t>West Virgina</t>
  </si>
  <si>
    <t>Minnesota</t>
  </si>
  <si>
    <t>lisa.longman@iowaeda.com</t>
  </si>
  <si>
    <t>Hilary.DelRoss@vermont.gov</t>
  </si>
  <si>
    <t>Amanda.Welker@oregon.gov</t>
  </si>
  <si>
    <t>Jesse.Garcia@okcommerce.gov&gt;</t>
  </si>
  <si>
    <t>vwatters@mississippi.org</t>
  </si>
  <si>
    <t>dmitrovic@diversifynevada.com</t>
  </si>
  <si>
    <t xml:space="preserve">susan.rouch@nebraska.gov </t>
  </si>
  <si>
    <t xml:space="preserve"> tina.kasim@livefree.nh.gov</t>
  </si>
  <si>
    <t xml:space="preserve">mark.f.sullivan@state.ma.us </t>
  </si>
  <si>
    <t xml:space="preserve">Chang.Lu@ks.gov </t>
  </si>
  <si>
    <t xml:space="preserve">Laura.Jaworski@ct.gov </t>
  </si>
  <si>
    <t>plwatki@arwtc.org</t>
  </si>
  <si>
    <t>drew@ndto.com</t>
  </si>
  <si>
    <t>STATE</t>
  </si>
  <si>
    <t>EMAIL ADDRESS</t>
  </si>
  <si>
    <t>ACCESS TO PHASE II PROJECT</t>
  </si>
  <si>
    <t>mnecamp@ky.gov</t>
  </si>
  <si>
    <t>Margo.Markopoulos@Illinois.gov</t>
  </si>
  <si>
    <t>Tina.Salisbury@commerce.idaho.gov</t>
  </si>
  <si>
    <t>jamie.k.lum@hawaii.gov</t>
  </si>
  <si>
    <t>Beth.Pomper@delaware.gov</t>
  </si>
  <si>
    <t>kevino@AZcommerce.com</t>
  </si>
  <si>
    <t>hilda.lockhart@commerce.alabama.gov</t>
  </si>
  <si>
    <t>Jeffrey.Williamson@csusb.edu</t>
  </si>
  <si>
    <t>sandbornn@michigan.org</t>
  </si>
  <si>
    <t>aeli.wiebolt@state.mn.us</t>
  </si>
  <si>
    <t>Georgia</t>
  </si>
  <si>
    <t>Andrew.Borst@development.ohio.gov</t>
  </si>
  <si>
    <t xml:space="preserve">jessica.reynolds@maryland.gov </t>
  </si>
  <si>
    <t>kskopp@pa.gov</t>
  </si>
  <si>
    <t>nthigpen@sccommerce.com</t>
  </si>
  <si>
    <t xml:space="preserve">Lennox.Ruiz@esd.ny.gov </t>
  </si>
  <si>
    <t xml:space="preserve">William.Spear@sos.nj.gov </t>
  </si>
  <si>
    <t>mike.hubbard@edpnc.com</t>
  </si>
  <si>
    <t xml:space="preserve">Enybe.Diaz@wv.gov </t>
  </si>
  <si>
    <t>aaron.zitzelsberger@wedc.org</t>
  </si>
  <si>
    <t>Merritt@mitc.com</t>
  </si>
  <si>
    <t xml:space="preserve">Jessica.Steverson@la.gov </t>
  </si>
  <si>
    <t>ACarson@georgia.org</t>
  </si>
  <si>
    <t>mary.ferguson@commerce.wa.gov</t>
  </si>
  <si>
    <t>nsherwood@wtcutah.com</t>
  </si>
  <si>
    <t>Mindy.Fryer@TexasAgriculture.gov</t>
  </si>
  <si>
    <t>ADeYoung@mt.gov</t>
  </si>
  <si>
    <t>Sara.Gutierrez@state.nm.us</t>
  </si>
  <si>
    <t>maria.batista@ddec.pr.gov</t>
  </si>
  <si>
    <t>Vickie Watters, STEP Director</t>
  </si>
  <si>
    <t>Brandon.Marshall@wyo.gov</t>
  </si>
  <si>
    <t>Natascha.Lord@ded.mo.gov</t>
  </si>
  <si>
    <t xml:space="preserve">Hrobertson-forrest@vedp.org </t>
  </si>
  <si>
    <t>Total</t>
  </si>
  <si>
    <t>Sopha Gonzalez-Mayagoitia, STEP Director</t>
  </si>
  <si>
    <t>Sophia.gonzalea-mayagoitia@state.co.us</t>
  </si>
  <si>
    <t>mmurphy27@bryant.edu@bryant.edu</t>
  </si>
  <si>
    <t>Federal Grant Amount FY20</t>
  </si>
  <si>
    <t>Match Required FY20</t>
  </si>
  <si>
    <t>Total Grant Amount FY20</t>
  </si>
  <si>
    <t xml:space="preserve">Federal Grant Amount FY21 </t>
  </si>
  <si>
    <t xml:space="preserve">Match Required FY21 </t>
  </si>
  <si>
    <t xml:space="preserve">Total Grant Amount FY21 </t>
  </si>
  <si>
    <t xml:space="preserve">CNMI </t>
  </si>
  <si>
    <t>Kioshi Cody, Economic Development Officer</t>
  </si>
  <si>
    <t xml:space="preserve">kcody@commerce.gov.mp </t>
  </si>
  <si>
    <t>Roger Howard, STEP Director</t>
  </si>
  <si>
    <t>rhoward2@iedc.in.gov</t>
  </si>
  <si>
    <t xml:space="preserve">Indiana *FY2019 </t>
  </si>
  <si>
    <t>* $165,000</t>
  </si>
  <si>
    <t>* $495,000</t>
  </si>
  <si>
    <t>Alice Carson, STEP Director</t>
  </si>
  <si>
    <t>Maria R. Batista, STEP Director</t>
  </si>
  <si>
    <t>Hilda Lockhart, STEP Director</t>
  </si>
  <si>
    <t>Trish Watkins, STEP Director</t>
  </si>
  <si>
    <t>Jeffrey A. Williamson, STEP Director</t>
  </si>
  <si>
    <t>Laura Jaworski, STEP Director</t>
  </si>
  <si>
    <t>Beth Pomper, STEP Director</t>
  </si>
  <si>
    <t>Jamie Lum, STEP Director</t>
  </si>
  <si>
    <t>Tina Salisbury, STEP Director</t>
  </si>
  <si>
    <t>Margo Markopoulos, STEP Director</t>
  </si>
  <si>
    <t>Lisa Longman, STEP Director</t>
  </si>
  <si>
    <t>Chang Lu, STEP Director</t>
  </si>
  <si>
    <t>Mary NeCamp, STEP Director</t>
  </si>
  <si>
    <t>Jessica L. Steverson , STEP Director</t>
  </si>
  <si>
    <t>Wade Merritt, STEP Director</t>
  </si>
  <si>
    <t>Jessica Reynolds, STEP Director</t>
  </si>
  <si>
    <t>Mark Sullivan, STEP Director</t>
  </si>
  <si>
    <t>Natalie Sandborne, STEP Director</t>
  </si>
  <si>
    <t>Aeli Wiebolt, STEP Director</t>
  </si>
  <si>
    <t>Natascha Lord, Acting STEP Director</t>
  </si>
  <si>
    <t>Angelyn DeYoung, STEP Director</t>
  </si>
  <si>
    <t>Susan Rouch, STEP Director</t>
  </si>
  <si>
    <t>Dijana Mitrovic, STEP Director</t>
  </si>
  <si>
    <t>Tina Kasim, STEP Director</t>
  </si>
  <si>
    <t>William Spear, STEP Director</t>
  </si>
  <si>
    <t>Sara Gutierrez, Acting STEP Director</t>
  </si>
  <si>
    <t>Lennox Ruiz, STEP Director</t>
  </si>
  <si>
    <t>Mike Hubbard, STEP Director</t>
  </si>
  <si>
    <t>Drew Combs, STEP Director</t>
  </si>
  <si>
    <t>Andrew Borst, STEP Director</t>
  </si>
  <si>
    <t>Jesse Garcia, STEP Director</t>
  </si>
  <si>
    <t>Amanda Welker, STEP Director</t>
  </si>
  <si>
    <t>Katherine Skopp, STEP Director</t>
  </si>
  <si>
    <t>Mark Murphy,  STEP Director</t>
  </si>
  <si>
    <t>Norris Thigpen , STEP Director</t>
  </si>
  <si>
    <t>Mindy Fryer, STEP Director</t>
  </si>
  <si>
    <t>Nicole Sherwood, STEP Director</t>
  </si>
  <si>
    <t>Hilary DelRoss, STEP Director</t>
  </si>
  <si>
    <t>Hannah Robertson-Forrest , STEP Director</t>
  </si>
  <si>
    <t>Enybe Diaz, STEP Director</t>
  </si>
  <si>
    <t>Mary Ferguson,  STEP Director</t>
  </si>
  <si>
    <t>Aaron Zitzelsberger,  STEP Director</t>
  </si>
  <si>
    <t>Brandon Marshall,  STEP Director</t>
  </si>
  <si>
    <t>Kevin J. O'Shea, STEP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</si>
</sst>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5" formatCode="&quot;$&quot;#,##0.00"/>
    <numFmt numFmtId="166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u/>
      <sz val="11"/>
      <color rgb="FF044F9A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7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/>
    <xf numFmtId="0" fontId="0" fillId="0" borderId="0" xfId="0" applyFont="1"/>
    <xf numFmtId="0" fontId="7" fillId="0" borderId="0" xfId="3" applyFill="1"/>
    <xf numFmtId="0" fontId="0" fillId="0" borderId="0" xfId="0" applyAlignment="1">
      <alignment wrapText="1"/>
    </xf>
    <xf numFmtId="0" fontId="0" fillId="0" borderId="0" xfId="0" applyFont="1" applyBorder="1"/>
    <xf numFmtId="0" fontId="5" fillId="4" borderId="2" xfId="2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2" fillId="0" borderId="0" xfId="0" applyNumberFormat="1" applyFont="1"/>
    <xf numFmtId="6" fontId="3" fillId="0" borderId="0" xfId="0" applyNumberFormat="1" applyFont="1" applyFill="1" applyBorder="1" applyAlignment="1">
      <alignment horizontal="right" vertical="top"/>
    </xf>
    <xf numFmtId="5" fontId="3" fillId="0" borderId="0" xfId="4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wrapText="1"/>
    </xf>
    <xf numFmtId="0" fontId="0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/>
    </xf>
    <xf numFmtId="6" fontId="3" fillId="0" borderId="8" xfId="0" applyNumberFormat="1" applyFont="1" applyFill="1" applyBorder="1" applyAlignment="1">
      <alignment horizontal="right" vertical="top"/>
    </xf>
    <xf numFmtId="5" fontId="3" fillId="0" borderId="8" xfId="4" applyNumberFormat="1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left" vertical="top" wrapText="1"/>
    </xf>
    <xf numFmtId="0" fontId="7" fillId="0" borderId="6" xfId="3" applyFill="1" applyBorder="1"/>
    <xf numFmtId="0" fontId="2" fillId="0" borderId="9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7" fillId="0" borderId="1" xfId="3" applyFill="1" applyBorder="1" applyAlignment="1">
      <alignment horizontal="left" vertical="top"/>
    </xf>
    <xf numFmtId="0" fontId="2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7" fillId="0" borderId="1" xfId="3" applyFill="1" applyBorder="1"/>
    <xf numFmtId="0" fontId="7" fillId="0" borderId="1" xfId="3" applyFill="1" applyBorder="1" applyAlignment="1">
      <alignment vertical="top"/>
    </xf>
    <xf numFmtId="0" fontId="7" fillId="0" borderId="1" xfId="3" applyFill="1" applyBorder="1" applyAlignment="1">
      <alignment vertical="center"/>
    </xf>
    <xf numFmtId="0" fontId="2" fillId="0" borderId="9" xfId="0" applyFont="1" applyFill="1" applyBorder="1"/>
    <xf numFmtId="0" fontId="3" fillId="0" borderId="0" xfId="3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center" wrapText="1"/>
    </xf>
    <xf numFmtId="0" fontId="2" fillId="0" borderId="9" xfId="1" applyFont="1" applyFill="1" applyBorder="1" applyAlignment="1">
      <alignment vertical="top"/>
    </xf>
    <xf numFmtId="0" fontId="3" fillId="0" borderId="0" xfId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vertical="top"/>
    </xf>
    <xf numFmtId="6" fontId="3" fillId="0" borderId="10" xfId="0" applyNumberFormat="1" applyFont="1" applyFill="1" applyBorder="1" applyAlignment="1">
      <alignment horizontal="right" vertical="top"/>
    </xf>
    <xf numFmtId="5" fontId="3" fillId="0" borderId="10" xfId="4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horizontal="justify" vertical="top" wrapText="1"/>
    </xf>
    <xf numFmtId="0" fontId="7" fillId="0" borderId="4" xfId="3" applyFill="1" applyBorder="1"/>
    <xf numFmtId="0" fontId="2" fillId="4" borderId="0" xfId="0" applyFont="1" applyFill="1"/>
    <xf numFmtId="166" fontId="2" fillId="4" borderId="0" xfId="0" applyNumberFormat="1" applyFont="1" applyFill="1"/>
    <xf numFmtId="165" fontId="2" fillId="4" borderId="0" xfId="0" applyNumberFormat="1" applyFont="1" applyFill="1"/>
    <xf numFmtId="0" fontId="3" fillId="4" borderId="0" xfId="0" applyFont="1" applyFill="1" applyBorder="1" applyAlignment="1">
      <alignment wrapText="1"/>
    </xf>
    <xf numFmtId="0" fontId="7" fillId="4" borderId="0" xfId="3" applyFill="1" applyBorder="1"/>
    <xf numFmtId="0" fontId="2" fillId="0" borderId="11" xfId="0" applyFont="1" applyFill="1" applyBorder="1" applyAlignment="1"/>
    <xf numFmtId="6" fontId="2" fillId="0" borderId="0" xfId="0" applyNumberFormat="1" applyFont="1" applyFill="1" applyAlignment="1">
      <alignment horizontal="right"/>
    </xf>
    <xf numFmtId="5" fontId="2" fillId="0" borderId="0" xfId="0" applyNumberFormat="1" applyFont="1" applyFill="1" applyAlignment="1">
      <alignment horizontal="right"/>
    </xf>
    <xf numFmtId="6" fontId="2" fillId="0" borderId="11" xfId="0" applyNumberFormat="1" applyFont="1" applyFill="1" applyBorder="1" applyAlignment="1">
      <alignment horizontal="right"/>
    </xf>
    <xf numFmtId="5" fontId="2" fillId="0" borderId="11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wrapText="1"/>
    </xf>
    <xf numFmtId="0" fontId="0" fillId="0" borderId="0" xfId="0" applyFill="1" applyAlignment="1"/>
    <xf numFmtId="0" fontId="7" fillId="0" borderId="1" xfId="3" applyFont="1" applyFill="1" applyBorder="1" applyAlignment="1">
      <alignment vertical="top"/>
    </xf>
  </cellXfs>
  <cellStyles count="5">
    <cellStyle name="20% - Accent1" xfId="1" builtinId="30"/>
    <cellStyle name="40% - Accent1" xfId="2" builtinId="31"/>
    <cellStyle name="Currency" xfId="4" builtinId="4"/>
    <cellStyle name="Hyperlink" xfId="3" builtinId="8" customBuiltin="1"/>
    <cellStyle name="Normal" xfId="0" builtinId="0"/>
  </cellStyles>
  <dxfs count="23">
    <dxf>
      <alignment vertical="bottom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fill>
        <patternFill patternType="none"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fill>
        <patternFill patternType="none"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fill>
        <patternFill patternType="none"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left" vertical="top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Custom" pivot="0" count="0" xr9:uid="{DD0C4076-CD89-456B-8F7B-7964B8E6C786}"/>
  </tableStyles>
  <colors>
    <mruColors>
      <color rgb="FF044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94923E1-1F5D-447D-85F1-F8ECB36E5475}" name="Table2" displayName="Table2" ref="A1:I49" totalsRowCount="1" headerRowDxfId="22" dataDxfId="20" totalsRowDxfId="0" headerRowBorderDxfId="21" tableBorderDxfId="19" dataCellStyle="Currency">
  <tableColumns count="9">
    <tableColumn id="2" xr3:uid="{470B9C4F-1077-4B3C-9E9A-F8CF8D7F5BD5}" name="STATE" totalsRowLabel="Total" dataDxfId="18" totalsRowDxfId="9"/>
    <tableColumn id="8" xr3:uid="{2BC68708-E4B9-47ED-8A4E-49186802D8E7}" name="Federal Grant Amount FY20" totalsRowFunction="sum" dataDxfId="17" totalsRowDxfId="8"/>
    <tableColumn id="10" xr3:uid="{C3F27A91-7595-497C-8798-DAAF4D5847EA}" name="Match Required FY20" totalsRowFunction="sum" dataDxfId="16" totalsRowDxfId="7"/>
    <tableColumn id="11" xr3:uid="{E7014FDB-E86F-4206-A49B-170EBE63AB2E}" name="Total Grant Amount FY20" totalsRowFunction="sum" dataDxfId="15" totalsRowDxfId="6" dataCellStyle="Currency"/>
    <tableColumn id="3" xr3:uid="{8B529589-92D1-4AB0-92E5-ACED1611133B}" name="Federal Grant Amount FY21 " totalsRowFunction="sum" dataDxfId="14" totalsRowDxfId="5" dataCellStyle="Currency"/>
    <tableColumn id="4" xr3:uid="{5ECBCE7A-0576-43B1-BD26-9FC3D98A52A5}" name="Match Required FY21 " totalsRowFunction="sum" dataDxfId="13" totalsRowDxfId="4" dataCellStyle="Currency"/>
    <tableColumn id="5" xr3:uid="{6848C176-A631-477A-BFA3-378D83CFBFCA}" name="Total Grant Amount FY21 " totalsRowFunction="sum" dataDxfId="12" totalsRowDxfId="3" dataCellStyle="Currency"/>
    <tableColumn id="6" xr3:uid="{14957B12-6F2D-4153-BFA2-1830677C361C}" name="ACCESS TO PHASE II PROJECT" dataDxfId="11" totalsRowDxfId="2"/>
    <tableColumn id="7" xr3:uid="{08CF81EE-BFD9-499B-8635-05A079CCB648}" name="EMAIL ADDRESS" dataDxfId="10" totalsRowDxfId="1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rew@ndto.com" TargetMode="External"/><Relationship Id="rId18" Type="http://schemas.openxmlformats.org/officeDocument/2006/relationships/hyperlink" Target="mailto:kevino@AZcommerce.com" TargetMode="External"/><Relationship Id="rId26" Type="http://schemas.openxmlformats.org/officeDocument/2006/relationships/hyperlink" Target="mailto:nthigpen@sccommerce.com" TargetMode="External"/><Relationship Id="rId39" Type="http://schemas.openxmlformats.org/officeDocument/2006/relationships/hyperlink" Target="mailto:ADeYoung@mt.gov" TargetMode="External"/><Relationship Id="rId21" Type="http://schemas.openxmlformats.org/officeDocument/2006/relationships/hyperlink" Target="mailto:sandbornn@michigan.org" TargetMode="External"/><Relationship Id="rId34" Type="http://schemas.openxmlformats.org/officeDocument/2006/relationships/hyperlink" Target="mailto:Jessica.Steverson@la.gov" TargetMode="External"/><Relationship Id="rId42" Type="http://schemas.openxmlformats.org/officeDocument/2006/relationships/hyperlink" Target="mailto:mmurphy27@bryant.edu@bryant.edu" TargetMode="External"/><Relationship Id="rId47" Type="http://schemas.openxmlformats.org/officeDocument/2006/relationships/hyperlink" Target="mailto:rhoward2@iedc.in.gov" TargetMode="External"/><Relationship Id="rId7" Type="http://schemas.openxmlformats.org/officeDocument/2006/relationships/hyperlink" Target="mailto:susan.rouch@nebraska.gov" TargetMode="External"/><Relationship Id="rId2" Type="http://schemas.openxmlformats.org/officeDocument/2006/relationships/hyperlink" Target="mailto:Brandon.Marshall@wyo.gov" TargetMode="External"/><Relationship Id="rId16" Type="http://schemas.openxmlformats.org/officeDocument/2006/relationships/hyperlink" Target="mailto:Beth.Pomper@delaware.gov" TargetMode="External"/><Relationship Id="rId29" Type="http://schemas.openxmlformats.org/officeDocument/2006/relationships/hyperlink" Target="mailto:mike.hubbard@edpnc.com" TargetMode="External"/><Relationship Id="rId11" Type="http://schemas.openxmlformats.org/officeDocument/2006/relationships/hyperlink" Target="mailto:Sophia.gonzalea-mayagoitia@state.co.us" TargetMode="External"/><Relationship Id="rId24" Type="http://schemas.openxmlformats.org/officeDocument/2006/relationships/hyperlink" Target="mailto:jessica.reynolds@maryland.gov" TargetMode="External"/><Relationship Id="rId32" Type="http://schemas.openxmlformats.org/officeDocument/2006/relationships/hyperlink" Target="mailto:Natascha.Lord@ded.mo.gov" TargetMode="External"/><Relationship Id="rId37" Type="http://schemas.openxmlformats.org/officeDocument/2006/relationships/hyperlink" Target="mailto:nsherwood@wtcutah.com" TargetMode="External"/><Relationship Id="rId40" Type="http://schemas.openxmlformats.org/officeDocument/2006/relationships/hyperlink" Target="mailto:Sara.Gutierrez@state.nm.us" TargetMode="External"/><Relationship Id="rId45" Type="http://schemas.openxmlformats.org/officeDocument/2006/relationships/hyperlink" Target="mailto:tina.kasim@livefree.nh.gov" TargetMode="External"/><Relationship Id="rId5" Type="http://schemas.openxmlformats.org/officeDocument/2006/relationships/hyperlink" Target="mailto:vwatters@mississippi.org" TargetMode="External"/><Relationship Id="rId15" Type="http://schemas.openxmlformats.org/officeDocument/2006/relationships/hyperlink" Target="mailto:jamie.k.lum@hawaii.gov" TargetMode="External"/><Relationship Id="rId23" Type="http://schemas.openxmlformats.org/officeDocument/2006/relationships/hyperlink" Target="mailto:Andrew.Borst@development.ohio.gov" TargetMode="External"/><Relationship Id="rId28" Type="http://schemas.openxmlformats.org/officeDocument/2006/relationships/hyperlink" Target="mailto:William.Spear@sos.nj.gov" TargetMode="External"/><Relationship Id="rId36" Type="http://schemas.openxmlformats.org/officeDocument/2006/relationships/hyperlink" Target="mailto:mary.ferguson@commerce.wa.gov" TargetMode="External"/><Relationship Id="rId49" Type="http://schemas.openxmlformats.org/officeDocument/2006/relationships/table" Target="../tables/table1.xml"/><Relationship Id="rId10" Type="http://schemas.openxmlformats.org/officeDocument/2006/relationships/hyperlink" Target="mailto:Laura.Jaworski@ct.gov" TargetMode="External"/><Relationship Id="rId19" Type="http://schemas.openxmlformats.org/officeDocument/2006/relationships/hyperlink" Target="mailto:hilda.lockhart@commerce.alabama.gov" TargetMode="External"/><Relationship Id="rId31" Type="http://schemas.openxmlformats.org/officeDocument/2006/relationships/hyperlink" Target="mailto:aaron.zitzelsberger@wedc.org" TargetMode="External"/><Relationship Id="rId44" Type="http://schemas.openxmlformats.org/officeDocument/2006/relationships/hyperlink" Target="mailto:mnecamp@ky.gov" TargetMode="External"/><Relationship Id="rId4" Type="http://schemas.openxmlformats.org/officeDocument/2006/relationships/hyperlink" Target="mailto:Jesse.Garcia@okcommerce.gov%3E" TargetMode="External"/><Relationship Id="rId9" Type="http://schemas.openxmlformats.org/officeDocument/2006/relationships/hyperlink" Target="mailto:Chang.Lu@ks.gov" TargetMode="External"/><Relationship Id="rId14" Type="http://schemas.openxmlformats.org/officeDocument/2006/relationships/hyperlink" Target="mailto:Tina.Salisbury@commerce.idaho.gov" TargetMode="External"/><Relationship Id="rId22" Type="http://schemas.openxmlformats.org/officeDocument/2006/relationships/hyperlink" Target="mailto:aeli.wiebolt@state.mn.us" TargetMode="External"/><Relationship Id="rId27" Type="http://schemas.openxmlformats.org/officeDocument/2006/relationships/hyperlink" Target="mailto:Lennox.Ruiz@esd.ny.gov" TargetMode="External"/><Relationship Id="rId30" Type="http://schemas.openxmlformats.org/officeDocument/2006/relationships/hyperlink" Target="mailto:Enybe.Diaz@wv.gov" TargetMode="External"/><Relationship Id="rId35" Type="http://schemas.openxmlformats.org/officeDocument/2006/relationships/hyperlink" Target="mailto:ACarson@georgia.org" TargetMode="External"/><Relationship Id="rId43" Type="http://schemas.openxmlformats.org/officeDocument/2006/relationships/hyperlink" Target="mailto:Hrobertson-forrest@vedp.org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mailto:mark.f.sullivan@state.ma.us" TargetMode="External"/><Relationship Id="rId3" Type="http://schemas.openxmlformats.org/officeDocument/2006/relationships/hyperlink" Target="mailto:Amanda.Welker@oregon.gov" TargetMode="External"/><Relationship Id="rId12" Type="http://schemas.openxmlformats.org/officeDocument/2006/relationships/hyperlink" Target="mailto:plwatki@arwtc.org" TargetMode="External"/><Relationship Id="rId17" Type="http://schemas.openxmlformats.org/officeDocument/2006/relationships/hyperlink" Target="mailto:Margo.Markopoulos@Illinois.gov" TargetMode="External"/><Relationship Id="rId25" Type="http://schemas.openxmlformats.org/officeDocument/2006/relationships/hyperlink" Target="mailto:kskopp@pa.gov" TargetMode="External"/><Relationship Id="rId33" Type="http://schemas.openxmlformats.org/officeDocument/2006/relationships/hyperlink" Target="mailto:Merritt@mitc.com" TargetMode="External"/><Relationship Id="rId38" Type="http://schemas.openxmlformats.org/officeDocument/2006/relationships/hyperlink" Target="mailto:Mindy.Fryer@TexasAgriculture.gov" TargetMode="External"/><Relationship Id="rId46" Type="http://schemas.openxmlformats.org/officeDocument/2006/relationships/hyperlink" Target="mailto:Hilary.DelRoss@vermont.gov" TargetMode="External"/><Relationship Id="rId20" Type="http://schemas.openxmlformats.org/officeDocument/2006/relationships/hyperlink" Target="mailto:Jeffrey.Williamson@csusb.edu" TargetMode="External"/><Relationship Id="rId41" Type="http://schemas.openxmlformats.org/officeDocument/2006/relationships/hyperlink" Target="mailto:maria.batista@ddec.pr.gov" TargetMode="External"/><Relationship Id="rId1" Type="http://schemas.openxmlformats.org/officeDocument/2006/relationships/hyperlink" Target="mailto:lisa.longman@iowaeda.com" TargetMode="External"/><Relationship Id="rId6" Type="http://schemas.openxmlformats.org/officeDocument/2006/relationships/hyperlink" Target="mailto:dmitrovic@diversifynevad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FDB79-D845-4674-B385-B974EB5143E0}">
  <sheetPr>
    <pageSetUpPr fitToPage="1"/>
  </sheetPr>
  <dimension ref="A1:M52"/>
  <sheetViews>
    <sheetView tabSelected="1" zoomScale="80" zoomScaleNormal="80" workbookViewId="0">
      <selection activeCell="A2" sqref="A2"/>
    </sheetView>
  </sheetViews>
  <sheetFormatPr defaultRowHeight="15" x14ac:dyDescent="0.25"/>
  <cols>
    <col min="1" max="1" width="15.7109375" style="2" bestFit="1" customWidth="1"/>
    <col min="2" max="2" width="14.42578125" style="2" bestFit="1" customWidth="1"/>
    <col min="3" max="3" width="15" style="2" bestFit="1" customWidth="1"/>
    <col min="4" max="4" width="14.140625" style="2" bestFit="1" customWidth="1"/>
    <col min="5" max="5" width="14.42578125" style="2" bestFit="1" customWidth="1"/>
    <col min="6" max="6" width="12.28515625" style="2" bestFit="1" customWidth="1"/>
    <col min="7" max="7" width="12.7109375" style="2" customWidth="1"/>
    <col min="8" max="8" width="46" style="1" bestFit="1" customWidth="1"/>
    <col min="9" max="9" width="42.85546875" style="3" bestFit="1" customWidth="1"/>
  </cols>
  <sheetData>
    <row r="1" spans="1:9" s="5" customFormat="1" ht="48" thickBot="1" x14ac:dyDescent="0.3">
      <c r="A1" s="7" t="s">
        <v>58</v>
      </c>
      <c r="B1" s="16" t="s">
        <v>98</v>
      </c>
      <c r="C1" s="16" t="s">
        <v>99</v>
      </c>
      <c r="D1" s="16" t="s">
        <v>100</v>
      </c>
      <c r="E1" s="16" t="s">
        <v>101</v>
      </c>
      <c r="F1" s="16" t="s">
        <v>102</v>
      </c>
      <c r="G1" s="16" t="s">
        <v>103</v>
      </c>
      <c r="H1" s="7" t="s">
        <v>60</v>
      </c>
      <c r="I1" s="8" t="s">
        <v>59</v>
      </c>
    </row>
    <row r="2" spans="1:9" ht="15" customHeight="1" x14ac:dyDescent="0.25">
      <c r="A2" s="17" t="s">
        <v>0</v>
      </c>
      <c r="B2" s="18">
        <v>170879</v>
      </c>
      <c r="C2" s="18">
        <v>56960</v>
      </c>
      <c r="D2" s="19">
        <f t="shared" ref="D2:D48" si="0">SUM(B2:C2)</f>
        <v>227839</v>
      </c>
      <c r="E2" s="18">
        <v>57000</v>
      </c>
      <c r="F2" s="18">
        <v>19000</v>
      </c>
      <c r="G2" s="19">
        <f>SUM(E2:F2)</f>
        <v>76000</v>
      </c>
      <c r="H2" s="20" t="s">
        <v>114</v>
      </c>
      <c r="I2" s="21" t="s">
        <v>67</v>
      </c>
    </row>
    <row r="3" spans="1:9" ht="15" customHeight="1" x14ac:dyDescent="0.25">
      <c r="A3" s="22" t="s">
        <v>1</v>
      </c>
      <c r="B3" s="10">
        <v>178710</v>
      </c>
      <c r="C3" s="10">
        <v>59570</v>
      </c>
      <c r="D3" s="11">
        <f t="shared" si="0"/>
        <v>238280</v>
      </c>
      <c r="E3" s="10">
        <v>182694</v>
      </c>
      <c r="F3" s="10">
        <v>60910</v>
      </c>
      <c r="G3" s="11">
        <f>SUM(E3:F3)</f>
        <v>243604</v>
      </c>
      <c r="H3" s="23" t="s">
        <v>155</v>
      </c>
      <c r="I3" s="24" t="s">
        <v>66</v>
      </c>
    </row>
    <row r="4" spans="1:9" ht="15" customHeight="1" x14ac:dyDescent="0.25">
      <c r="A4" s="22" t="s">
        <v>2</v>
      </c>
      <c r="B4" s="10">
        <v>124722</v>
      </c>
      <c r="C4" s="10">
        <v>41574</v>
      </c>
      <c r="D4" s="11">
        <f t="shared" si="0"/>
        <v>166296</v>
      </c>
      <c r="E4" s="10">
        <v>124721</v>
      </c>
      <c r="F4" s="10">
        <v>41574</v>
      </c>
      <c r="G4" s="11">
        <f>SUM(E4:F4)</f>
        <v>166295</v>
      </c>
      <c r="H4" s="14" t="s">
        <v>115</v>
      </c>
      <c r="I4" s="24" t="s">
        <v>56</v>
      </c>
    </row>
    <row r="5" spans="1:9" ht="15" customHeight="1" x14ac:dyDescent="0.25">
      <c r="A5" s="22" t="s">
        <v>3</v>
      </c>
      <c r="B5" s="10">
        <v>900000</v>
      </c>
      <c r="C5" s="10">
        <v>484614</v>
      </c>
      <c r="D5" s="11">
        <f t="shared" si="0"/>
        <v>1384614</v>
      </c>
      <c r="E5" s="10">
        <v>0</v>
      </c>
      <c r="F5" s="10">
        <v>0</v>
      </c>
      <c r="G5" s="11">
        <v>0</v>
      </c>
      <c r="H5" s="23" t="s">
        <v>116</v>
      </c>
      <c r="I5" s="24" t="s">
        <v>68</v>
      </c>
    </row>
    <row r="6" spans="1:9" ht="15" customHeight="1" x14ac:dyDescent="0.25">
      <c r="A6" s="22" t="s">
        <v>4</v>
      </c>
      <c r="B6" s="10">
        <v>700000</v>
      </c>
      <c r="C6" s="10">
        <v>233333</v>
      </c>
      <c r="D6" s="11">
        <f t="shared" si="0"/>
        <v>933333</v>
      </c>
      <c r="E6" s="10">
        <v>627000</v>
      </c>
      <c r="F6" s="10">
        <v>209000</v>
      </c>
      <c r="G6" s="11">
        <f>SUM(E6:F6)</f>
        <v>836000</v>
      </c>
      <c r="H6" s="23" t="s">
        <v>95</v>
      </c>
      <c r="I6" s="24" t="s">
        <v>96</v>
      </c>
    </row>
    <row r="7" spans="1:9" ht="15" customHeight="1" x14ac:dyDescent="0.25">
      <c r="A7" s="22" t="s">
        <v>5</v>
      </c>
      <c r="B7" s="10">
        <v>300000</v>
      </c>
      <c r="C7" s="10">
        <v>100000</v>
      </c>
      <c r="D7" s="11">
        <f t="shared" si="0"/>
        <v>400000</v>
      </c>
      <c r="E7" s="10">
        <v>0</v>
      </c>
      <c r="F7" s="10">
        <v>0</v>
      </c>
      <c r="G7" s="11">
        <v>0</v>
      </c>
      <c r="H7" s="23" t="s">
        <v>117</v>
      </c>
      <c r="I7" s="24" t="s">
        <v>55</v>
      </c>
    </row>
    <row r="8" spans="1:9" ht="15" customHeight="1" x14ac:dyDescent="0.25">
      <c r="A8" s="25" t="s">
        <v>104</v>
      </c>
      <c r="B8" s="10">
        <v>135973</v>
      </c>
      <c r="C8" s="10">
        <v>0</v>
      </c>
      <c r="D8" s="11">
        <f t="shared" si="0"/>
        <v>135973</v>
      </c>
      <c r="E8" s="10">
        <v>0</v>
      </c>
      <c r="F8" s="10">
        <v>0</v>
      </c>
      <c r="G8" s="11">
        <v>0</v>
      </c>
      <c r="H8" s="26" t="s">
        <v>105</v>
      </c>
      <c r="I8" s="24" t="s">
        <v>106</v>
      </c>
    </row>
    <row r="9" spans="1:9" ht="15" customHeight="1" x14ac:dyDescent="0.25">
      <c r="A9" s="22" t="s">
        <v>6</v>
      </c>
      <c r="B9" s="10">
        <v>50000</v>
      </c>
      <c r="C9" s="10">
        <v>16667</v>
      </c>
      <c r="D9" s="11">
        <f t="shared" si="0"/>
        <v>66667</v>
      </c>
      <c r="E9" s="10">
        <v>233548</v>
      </c>
      <c r="F9" s="10">
        <v>77849</v>
      </c>
      <c r="G9" s="11">
        <f t="shared" ref="G9:G15" si="1">SUM(E9:F9)</f>
        <v>311397</v>
      </c>
      <c r="H9" s="23" t="s">
        <v>118</v>
      </c>
      <c r="I9" s="24" t="s">
        <v>65</v>
      </c>
    </row>
    <row r="10" spans="1:9" ht="15" customHeight="1" x14ac:dyDescent="0.25">
      <c r="A10" s="22" t="s">
        <v>71</v>
      </c>
      <c r="B10" s="10">
        <v>162488</v>
      </c>
      <c r="C10" s="10">
        <v>54163</v>
      </c>
      <c r="D10" s="11">
        <f t="shared" si="0"/>
        <v>216651</v>
      </c>
      <c r="E10" s="10">
        <v>240000</v>
      </c>
      <c r="F10" s="10">
        <v>80000</v>
      </c>
      <c r="G10" s="11">
        <f t="shared" si="1"/>
        <v>320000</v>
      </c>
      <c r="H10" s="27" t="s">
        <v>112</v>
      </c>
      <c r="I10" s="28" t="s">
        <v>83</v>
      </c>
    </row>
    <row r="11" spans="1:9" ht="15" customHeight="1" x14ac:dyDescent="0.25">
      <c r="A11" s="22" t="s">
        <v>7</v>
      </c>
      <c r="B11" s="10">
        <v>528076</v>
      </c>
      <c r="C11" s="10">
        <v>176025</v>
      </c>
      <c r="D11" s="11">
        <f t="shared" si="0"/>
        <v>704101</v>
      </c>
      <c r="E11" s="10">
        <v>637630</v>
      </c>
      <c r="F11" s="10">
        <v>212543</v>
      </c>
      <c r="G11" s="11">
        <f t="shared" si="1"/>
        <v>850173</v>
      </c>
      <c r="H11" s="23" t="s">
        <v>119</v>
      </c>
      <c r="I11" s="24" t="s">
        <v>64</v>
      </c>
    </row>
    <row r="12" spans="1:9" ht="15" customHeight="1" x14ac:dyDescent="0.25">
      <c r="A12" s="25" t="s">
        <v>8</v>
      </c>
      <c r="B12" s="10">
        <v>207945</v>
      </c>
      <c r="C12" s="10">
        <v>69315</v>
      </c>
      <c r="D12" s="11">
        <f t="shared" si="0"/>
        <v>277260</v>
      </c>
      <c r="E12" s="10">
        <v>445000</v>
      </c>
      <c r="F12" s="10">
        <v>148333</v>
      </c>
      <c r="G12" s="11">
        <f t="shared" si="1"/>
        <v>593333</v>
      </c>
      <c r="H12" s="26" t="s">
        <v>120</v>
      </c>
      <c r="I12" s="29" t="s">
        <v>63</v>
      </c>
    </row>
    <row r="13" spans="1:9" ht="15" customHeight="1" x14ac:dyDescent="0.25">
      <c r="A13" s="25" t="s">
        <v>9</v>
      </c>
      <c r="B13" s="10">
        <v>900000</v>
      </c>
      <c r="C13" s="10">
        <v>300000</v>
      </c>
      <c r="D13" s="11">
        <f t="shared" si="0"/>
        <v>1200000</v>
      </c>
      <c r="E13" s="10">
        <v>900000</v>
      </c>
      <c r="F13" s="10">
        <v>300000</v>
      </c>
      <c r="G13" s="11">
        <f t="shared" si="1"/>
        <v>1200000</v>
      </c>
      <c r="H13" s="26" t="s">
        <v>121</v>
      </c>
      <c r="I13" s="28" t="s">
        <v>62</v>
      </c>
    </row>
    <row r="14" spans="1:9" ht="15" customHeight="1" x14ac:dyDescent="0.25">
      <c r="A14" s="22" t="s">
        <v>10</v>
      </c>
      <c r="B14" s="10">
        <v>100000</v>
      </c>
      <c r="C14" s="10">
        <v>33333</v>
      </c>
      <c r="D14" s="11">
        <f t="shared" si="0"/>
        <v>133333</v>
      </c>
      <c r="E14" s="10">
        <v>100000</v>
      </c>
      <c r="F14" s="10">
        <v>33333</v>
      </c>
      <c r="G14" s="11">
        <f t="shared" si="1"/>
        <v>133333</v>
      </c>
      <c r="H14" s="26" t="s">
        <v>122</v>
      </c>
      <c r="I14" s="28" t="s">
        <v>45</v>
      </c>
    </row>
    <row r="15" spans="1:9" ht="15" customHeight="1" x14ac:dyDescent="0.25">
      <c r="A15" s="22" t="s">
        <v>41</v>
      </c>
      <c r="B15" s="10">
        <v>127440</v>
      </c>
      <c r="C15" s="10">
        <v>42480</v>
      </c>
      <c r="D15" s="11">
        <f t="shared" si="0"/>
        <v>169920</v>
      </c>
      <c r="E15" s="10">
        <v>163617</v>
      </c>
      <c r="F15" s="10">
        <v>54539</v>
      </c>
      <c r="G15" s="11">
        <f t="shared" si="1"/>
        <v>218156</v>
      </c>
      <c r="H15" s="15" t="s">
        <v>123</v>
      </c>
      <c r="I15" s="24" t="s">
        <v>54</v>
      </c>
    </row>
    <row r="16" spans="1:9" ht="15" customHeight="1" x14ac:dyDescent="0.25">
      <c r="A16" s="25" t="s">
        <v>11</v>
      </c>
      <c r="B16" s="10">
        <v>300000</v>
      </c>
      <c r="C16" s="10">
        <v>100000</v>
      </c>
      <c r="D16" s="11">
        <f t="shared" si="0"/>
        <v>400000</v>
      </c>
      <c r="E16" s="10">
        <v>0</v>
      </c>
      <c r="F16" s="10">
        <v>0</v>
      </c>
      <c r="G16" s="11">
        <v>0</v>
      </c>
      <c r="H16" s="26" t="s">
        <v>124</v>
      </c>
      <c r="I16" s="30" t="s">
        <v>61</v>
      </c>
    </row>
    <row r="17" spans="1:9" ht="15" customHeight="1" x14ac:dyDescent="0.25">
      <c r="A17" s="25" t="s">
        <v>12</v>
      </c>
      <c r="B17" s="10">
        <v>225000</v>
      </c>
      <c r="C17" s="10">
        <v>75000</v>
      </c>
      <c r="D17" s="11">
        <f t="shared" si="0"/>
        <v>300000</v>
      </c>
      <c r="E17" s="10">
        <v>200000</v>
      </c>
      <c r="F17" s="10">
        <v>66667</v>
      </c>
      <c r="G17" s="11">
        <f>SUM(E17:F17)</f>
        <v>266667</v>
      </c>
      <c r="H17" s="26" t="s">
        <v>125</v>
      </c>
      <c r="I17" s="29" t="s">
        <v>82</v>
      </c>
    </row>
    <row r="18" spans="1:9" ht="15" customHeight="1" x14ac:dyDescent="0.25">
      <c r="A18" s="31" t="s">
        <v>13</v>
      </c>
      <c r="B18" s="10">
        <v>461000</v>
      </c>
      <c r="C18" s="10">
        <v>153667</v>
      </c>
      <c r="D18" s="11">
        <f t="shared" si="0"/>
        <v>614667</v>
      </c>
      <c r="E18" s="10">
        <v>0</v>
      </c>
      <c r="F18" s="10">
        <v>0</v>
      </c>
      <c r="G18" s="11">
        <v>0</v>
      </c>
      <c r="H18" s="15" t="s">
        <v>126</v>
      </c>
      <c r="I18" s="28" t="s">
        <v>81</v>
      </c>
    </row>
    <row r="19" spans="1:9" ht="15" customHeight="1" x14ac:dyDescent="0.25">
      <c r="A19" s="31" t="s">
        <v>14</v>
      </c>
      <c r="B19" s="10">
        <v>349000</v>
      </c>
      <c r="C19" s="10">
        <v>116333</v>
      </c>
      <c r="D19" s="11">
        <f t="shared" si="0"/>
        <v>465333</v>
      </c>
      <c r="E19" s="10">
        <v>395000</v>
      </c>
      <c r="F19" s="10">
        <v>131667</v>
      </c>
      <c r="G19" s="11">
        <f>SUM(E19:F19)</f>
        <v>526667</v>
      </c>
      <c r="H19" s="26" t="s">
        <v>127</v>
      </c>
      <c r="I19" s="28" t="s">
        <v>73</v>
      </c>
    </row>
    <row r="20" spans="1:9" ht="15" customHeight="1" x14ac:dyDescent="0.25">
      <c r="A20" s="25" t="s">
        <v>15</v>
      </c>
      <c r="B20" s="10">
        <v>405702</v>
      </c>
      <c r="C20" s="10">
        <v>135234</v>
      </c>
      <c r="D20" s="11">
        <f t="shared" si="0"/>
        <v>540936</v>
      </c>
      <c r="E20" s="10">
        <v>0</v>
      </c>
      <c r="F20" s="10">
        <v>0</v>
      </c>
      <c r="G20" s="11">
        <v>0</v>
      </c>
      <c r="H20" s="26" t="s">
        <v>128</v>
      </c>
      <c r="I20" s="29" t="s">
        <v>53</v>
      </c>
    </row>
    <row r="21" spans="1:9" ht="15" customHeight="1" x14ac:dyDescent="0.25">
      <c r="A21" s="25" t="s">
        <v>16</v>
      </c>
      <c r="B21" s="10">
        <v>1350000</v>
      </c>
      <c r="C21" s="10">
        <v>450000</v>
      </c>
      <c r="D21" s="11">
        <f t="shared" si="0"/>
        <v>1800000</v>
      </c>
      <c r="E21" s="10">
        <v>2000000</v>
      </c>
      <c r="F21" s="10">
        <v>667000</v>
      </c>
      <c r="G21" s="11">
        <f>SUM(E21:F21)</f>
        <v>2667000</v>
      </c>
      <c r="H21" s="26" t="s">
        <v>129</v>
      </c>
      <c r="I21" s="28" t="s">
        <v>69</v>
      </c>
    </row>
    <row r="22" spans="1:9" ht="15" customHeight="1" x14ac:dyDescent="0.25">
      <c r="A22" s="25" t="s">
        <v>44</v>
      </c>
      <c r="B22" s="10">
        <v>154495</v>
      </c>
      <c r="C22" s="10">
        <v>51498</v>
      </c>
      <c r="D22" s="11">
        <f t="shared" si="0"/>
        <v>205993</v>
      </c>
      <c r="E22" s="10">
        <v>0</v>
      </c>
      <c r="F22" s="10">
        <v>0</v>
      </c>
      <c r="G22" s="11">
        <v>0</v>
      </c>
      <c r="H22" s="32" t="s">
        <v>130</v>
      </c>
      <c r="I22" s="28" t="s">
        <v>70</v>
      </c>
    </row>
    <row r="23" spans="1:9" ht="15" customHeight="1" x14ac:dyDescent="0.25">
      <c r="A23" s="25" t="s">
        <v>17</v>
      </c>
      <c r="B23" s="10">
        <v>683550</v>
      </c>
      <c r="C23" s="10">
        <v>227850</v>
      </c>
      <c r="D23" s="11">
        <f t="shared" si="0"/>
        <v>911400</v>
      </c>
      <c r="E23" s="10">
        <v>0</v>
      </c>
      <c r="F23" s="10">
        <v>0</v>
      </c>
      <c r="G23" s="11">
        <v>0</v>
      </c>
      <c r="H23" s="15" t="s">
        <v>90</v>
      </c>
      <c r="I23" s="29" t="s">
        <v>49</v>
      </c>
    </row>
    <row r="24" spans="1:9" ht="15" customHeight="1" x14ac:dyDescent="0.25">
      <c r="A24" s="25" t="s">
        <v>18</v>
      </c>
      <c r="B24" s="10">
        <v>480000</v>
      </c>
      <c r="C24" s="10">
        <v>160000</v>
      </c>
      <c r="D24" s="11">
        <f t="shared" si="0"/>
        <v>640000</v>
      </c>
      <c r="E24" s="10">
        <v>0</v>
      </c>
      <c r="F24" s="10">
        <v>0</v>
      </c>
      <c r="G24" s="11">
        <v>0</v>
      </c>
      <c r="H24" s="26" t="s">
        <v>131</v>
      </c>
      <c r="I24" s="30" t="s">
        <v>92</v>
      </c>
    </row>
    <row r="25" spans="1:9" ht="15" customHeight="1" x14ac:dyDescent="0.25">
      <c r="A25" s="25" t="s">
        <v>19</v>
      </c>
      <c r="B25" s="10">
        <v>525814</v>
      </c>
      <c r="C25" s="10">
        <v>175271</v>
      </c>
      <c r="D25" s="11">
        <f t="shared" si="0"/>
        <v>701085</v>
      </c>
      <c r="E25" s="10">
        <v>754532</v>
      </c>
      <c r="F25" s="10">
        <v>251510</v>
      </c>
      <c r="G25" s="11">
        <f>SUM(E25:F25)</f>
        <v>1006042</v>
      </c>
      <c r="H25" s="33" t="s">
        <v>132</v>
      </c>
      <c r="I25" s="29" t="s">
        <v>87</v>
      </c>
    </row>
    <row r="26" spans="1:9" ht="15" customHeight="1" x14ac:dyDescent="0.25">
      <c r="A26" s="31" t="s">
        <v>42</v>
      </c>
      <c r="B26" s="10">
        <v>262675</v>
      </c>
      <c r="C26" s="10">
        <v>87558</v>
      </c>
      <c r="D26" s="11">
        <f t="shared" si="0"/>
        <v>350233</v>
      </c>
      <c r="E26" s="10">
        <v>0</v>
      </c>
      <c r="F26" s="10">
        <v>0</v>
      </c>
      <c r="G26" s="11">
        <v>0</v>
      </c>
      <c r="H26" s="34" t="s">
        <v>133</v>
      </c>
      <c r="I26" s="28" t="s">
        <v>51</v>
      </c>
    </row>
    <row r="27" spans="1:9" ht="15" customHeight="1" x14ac:dyDescent="0.25">
      <c r="A27" s="31" t="s">
        <v>20</v>
      </c>
      <c r="B27" s="10">
        <v>249500</v>
      </c>
      <c r="C27" s="10">
        <v>83167</v>
      </c>
      <c r="D27" s="11">
        <f t="shared" si="0"/>
        <v>332667</v>
      </c>
      <c r="E27" s="10">
        <v>250000</v>
      </c>
      <c r="F27" s="10">
        <v>83333</v>
      </c>
      <c r="G27" s="11">
        <f>SUM(E27:F27)</f>
        <v>333333</v>
      </c>
      <c r="H27" s="13" t="s">
        <v>134</v>
      </c>
      <c r="I27" s="28" t="s">
        <v>50</v>
      </c>
    </row>
    <row r="28" spans="1:9" ht="15" customHeight="1" x14ac:dyDescent="0.25">
      <c r="A28" s="25" t="s">
        <v>21</v>
      </c>
      <c r="B28" s="10">
        <v>225427</v>
      </c>
      <c r="C28" s="10">
        <v>75142</v>
      </c>
      <c r="D28" s="11">
        <f t="shared" si="0"/>
        <v>300569</v>
      </c>
      <c r="E28" s="10">
        <v>95000</v>
      </c>
      <c r="F28" s="10">
        <v>31667</v>
      </c>
      <c r="G28" s="11">
        <f>SUM(E28:F28)</f>
        <v>126667</v>
      </c>
      <c r="H28" s="35" t="s">
        <v>135</v>
      </c>
      <c r="I28" s="28" t="s">
        <v>52</v>
      </c>
    </row>
    <row r="29" spans="1:9" ht="15" customHeight="1" x14ac:dyDescent="0.25">
      <c r="A29" s="25" t="s">
        <v>22</v>
      </c>
      <c r="B29" s="10">
        <v>1000000</v>
      </c>
      <c r="C29" s="10">
        <v>333333</v>
      </c>
      <c r="D29" s="11">
        <f t="shared" si="0"/>
        <v>1333333</v>
      </c>
      <c r="E29" s="10">
        <v>1250000</v>
      </c>
      <c r="F29" s="10">
        <v>416666</v>
      </c>
      <c r="G29" s="11">
        <f>SUM(E29:F29)</f>
        <v>1666666</v>
      </c>
      <c r="H29" s="26" t="s">
        <v>136</v>
      </c>
      <c r="I29" s="29" t="s">
        <v>77</v>
      </c>
    </row>
    <row r="30" spans="1:9" ht="15" customHeight="1" x14ac:dyDescent="0.25">
      <c r="A30" s="25" t="s">
        <v>23</v>
      </c>
      <c r="B30" s="10">
        <v>90000</v>
      </c>
      <c r="C30" s="10">
        <v>30000</v>
      </c>
      <c r="D30" s="11">
        <f t="shared" si="0"/>
        <v>120000</v>
      </c>
      <c r="E30" s="10">
        <v>0</v>
      </c>
      <c r="F30" s="10">
        <v>0</v>
      </c>
      <c r="G30" s="11">
        <v>0</v>
      </c>
      <c r="H30" s="36" t="s">
        <v>137</v>
      </c>
      <c r="I30" s="29" t="s">
        <v>88</v>
      </c>
    </row>
    <row r="31" spans="1:9" ht="15" customHeight="1" x14ac:dyDescent="0.25">
      <c r="A31" s="25" t="s">
        <v>24</v>
      </c>
      <c r="B31" s="10">
        <v>250000</v>
      </c>
      <c r="C31" s="10">
        <v>134615</v>
      </c>
      <c r="D31" s="11">
        <f t="shared" si="0"/>
        <v>384615</v>
      </c>
      <c r="E31" s="10">
        <v>500000</v>
      </c>
      <c r="F31" s="10">
        <v>269230</v>
      </c>
      <c r="G31" s="11">
        <f t="shared" ref="G31:G36" si="2">SUM(E31:F31)</f>
        <v>769230</v>
      </c>
      <c r="H31" s="26" t="s">
        <v>138</v>
      </c>
      <c r="I31" s="29" t="s">
        <v>76</v>
      </c>
    </row>
    <row r="32" spans="1:9" ht="15" customHeight="1" x14ac:dyDescent="0.25">
      <c r="A32" s="25" t="s">
        <v>25</v>
      </c>
      <c r="B32" s="10">
        <v>618640</v>
      </c>
      <c r="C32" s="10">
        <v>206213</v>
      </c>
      <c r="D32" s="11">
        <f t="shared" si="0"/>
        <v>824853</v>
      </c>
      <c r="E32" s="10">
        <v>727315</v>
      </c>
      <c r="F32" s="10">
        <v>242438</v>
      </c>
      <c r="G32" s="11">
        <f t="shared" si="2"/>
        <v>969753</v>
      </c>
      <c r="H32" s="26" t="s">
        <v>139</v>
      </c>
      <c r="I32" s="29" t="s">
        <v>78</v>
      </c>
    </row>
    <row r="33" spans="1:13" ht="15" customHeight="1" x14ac:dyDescent="0.25">
      <c r="A33" s="25" t="s">
        <v>26</v>
      </c>
      <c r="B33" s="10">
        <v>83375</v>
      </c>
      <c r="C33" s="10">
        <v>27792</v>
      </c>
      <c r="D33" s="11">
        <f t="shared" si="0"/>
        <v>111167</v>
      </c>
      <c r="E33" s="10">
        <v>149592</v>
      </c>
      <c r="F33" s="10">
        <v>49864</v>
      </c>
      <c r="G33" s="11">
        <f t="shared" si="2"/>
        <v>199456</v>
      </c>
      <c r="H33" s="26" t="s">
        <v>140</v>
      </c>
      <c r="I33" s="29" t="s">
        <v>57</v>
      </c>
    </row>
    <row r="34" spans="1:13" ht="15" customHeight="1" x14ac:dyDescent="0.25">
      <c r="A34" s="25" t="s">
        <v>27</v>
      </c>
      <c r="B34" s="10">
        <v>871733</v>
      </c>
      <c r="C34" s="10">
        <v>290577</v>
      </c>
      <c r="D34" s="11">
        <f t="shared" si="0"/>
        <v>1162310</v>
      </c>
      <c r="E34" s="10">
        <v>900000</v>
      </c>
      <c r="F34" s="10">
        <v>300000</v>
      </c>
      <c r="G34" s="11">
        <f t="shared" si="2"/>
        <v>1200000</v>
      </c>
      <c r="H34" s="26" t="s">
        <v>141</v>
      </c>
      <c r="I34" s="29" t="s">
        <v>72</v>
      </c>
    </row>
    <row r="35" spans="1:13" ht="15" customHeight="1" x14ac:dyDescent="0.25">
      <c r="A35" s="37" t="s">
        <v>28</v>
      </c>
      <c r="B35" s="10">
        <v>326800</v>
      </c>
      <c r="C35" s="10">
        <v>108933</v>
      </c>
      <c r="D35" s="11">
        <f t="shared" si="0"/>
        <v>435733</v>
      </c>
      <c r="E35" s="10">
        <v>172000</v>
      </c>
      <c r="F35" s="10">
        <v>57333</v>
      </c>
      <c r="G35" s="11">
        <f t="shared" si="2"/>
        <v>229333</v>
      </c>
      <c r="H35" s="38" t="s">
        <v>142</v>
      </c>
      <c r="I35" s="28" t="s">
        <v>48</v>
      </c>
    </row>
    <row r="36" spans="1:13" ht="15" customHeight="1" x14ac:dyDescent="0.25">
      <c r="A36" s="25" t="s">
        <v>29</v>
      </c>
      <c r="B36" s="10">
        <v>206250</v>
      </c>
      <c r="C36" s="10">
        <v>68750</v>
      </c>
      <c r="D36" s="11">
        <f t="shared" si="0"/>
        <v>275000</v>
      </c>
      <c r="E36" s="10">
        <v>300000</v>
      </c>
      <c r="F36" s="10">
        <v>100000</v>
      </c>
      <c r="G36" s="11">
        <f t="shared" si="2"/>
        <v>400000</v>
      </c>
      <c r="H36" s="39" t="s">
        <v>143</v>
      </c>
      <c r="I36" s="29" t="s">
        <v>47</v>
      </c>
    </row>
    <row r="37" spans="1:13" ht="15" customHeight="1" x14ac:dyDescent="0.25">
      <c r="A37" s="25" t="s">
        <v>30</v>
      </c>
      <c r="B37" s="10">
        <v>620000</v>
      </c>
      <c r="C37" s="10">
        <v>206666</v>
      </c>
      <c r="D37" s="11">
        <f t="shared" si="0"/>
        <v>826666</v>
      </c>
      <c r="E37" s="10">
        <v>0</v>
      </c>
      <c r="F37" s="10">
        <v>0</v>
      </c>
      <c r="G37" s="11">
        <v>0</v>
      </c>
      <c r="H37" s="26" t="s">
        <v>144</v>
      </c>
      <c r="I37" s="29" t="s">
        <v>74</v>
      </c>
    </row>
    <row r="38" spans="1:13" ht="15" customHeight="1" x14ac:dyDescent="0.25">
      <c r="A38" s="25" t="s">
        <v>31</v>
      </c>
      <c r="B38" s="10">
        <v>384930</v>
      </c>
      <c r="C38" s="10">
        <v>128310</v>
      </c>
      <c r="D38" s="11">
        <f t="shared" si="0"/>
        <v>513240</v>
      </c>
      <c r="E38" s="10">
        <v>0</v>
      </c>
      <c r="F38" s="10">
        <v>0</v>
      </c>
      <c r="G38" s="11">
        <v>0</v>
      </c>
      <c r="H38" s="26" t="s">
        <v>113</v>
      </c>
      <c r="I38" s="29" t="s">
        <v>89</v>
      </c>
    </row>
    <row r="39" spans="1:13" ht="15" customHeight="1" x14ac:dyDescent="0.25">
      <c r="A39" s="25" t="s">
        <v>32</v>
      </c>
      <c r="B39" s="10">
        <v>305894</v>
      </c>
      <c r="C39" s="10">
        <v>101965</v>
      </c>
      <c r="D39" s="11">
        <f t="shared" si="0"/>
        <v>407859</v>
      </c>
      <c r="E39" s="10">
        <v>198824</v>
      </c>
      <c r="F39" s="10">
        <v>66276</v>
      </c>
      <c r="G39" s="11">
        <f>SUM(E39:F39)</f>
        <v>265100</v>
      </c>
      <c r="H39" s="26" t="s">
        <v>145</v>
      </c>
      <c r="I39" s="29" t="s">
        <v>97</v>
      </c>
    </row>
    <row r="40" spans="1:13" ht="15" customHeight="1" x14ac:dyDescent="0.25">
      <c r="A40" s="25" t="s">
        <v>33</v>
      </c>
      <c r="B40" s="10">
        <v>171200</v>
      </c>
      <c r="C40" s="10">
        <v>57067</v>
      </c>
      <c r="D40" s="11">
        <f t="shared" si="0"/>
        <v>228267</v>
      </c>
      <c r="E40" s="10">
        <v>0</v>
      </c>
      <c r="F40" s="10">
        <v>0</v>
      </c>
      <c r="G40" s="11">
        <v>0</v>
      </c>
      <c r="H40" s="26" t="s">
        <v>146</v>
      </c>
      <c r="I40" s="30" t="s">
        <v>75</v>
      </c>
    </row>
    <row r="41" spans="1:13" ht="15" customHeight="1" x14ac:dyDescent="0.25">
      <c r="A41" s="25" t="s">
        <v>34</v>
      </c>
      <c r="B41" s="10">
        <v>440707</v>
      </c>
      <c r="C41" s="10">
        <v>237303</v>
      </c>
      <c r="D41" s="11">
        <f t="shared" si="0"/>
        <v>678010</v>
      </c>
      <c r="E41" s="10">
        <v>250000</v>
      </c>
      <c r="F41" s="10">
        <v>134615</v>
      </c>
      <c r="G41" s="11">
        <f>SUM(E41:F41)</f>
        <v>384615</v>
      </c>
      <c r="H41" s="26" t="s">
        <v>147</v>
      </c>
      <c r="I41" s="29" t="s">
        <v>86</v>
      </c>
    </row>
    <row r="42" spans="1:13" ht="15" customHeight="1" x14ac:dyDescent="0.25">
      <c r="A42" s="25" t="s">
        <v>35</v>
      </c>
      <c r="B42" s="10">
        <v>641000</v>
      </c>
      <c r="C42" s="10">
        <v>213666</v>
      </c>
      <c r="D42" s="11">
        <f t="shared" si="0"/>
        <v>854666</v>
      </c>
      <c r="E42" s="10">
        <v>1050000</v>
      </c>
      <c r="F42" s="10">
        <v>350000</v>
      </c>
      <c r="G42" s="11">
        <f>SUM(E42:F42)</f>
        <v>1400000</v>
      </c>
      <c r="H42" s="26" t="s">
        <v>148</v>
      </c>
      <c r="I42" s="29" t="s">
        <v>85</v>
      </c>
    </row>
    <row r="43" spans="1:13" ht="15" customHeight="1" x14ac:dyDescent="0.25">
      <c r="A43" s="25" t="s">
        <v>36</v>
      </c>
      <c r="B43" s="10">
        <v>300000</v>
      </c>
      <c r="C43" s="10">
        <v>100000</v>
      </c>
      <c r="D43" s="11">
        <f t="shared" si="0"/>
        <v>400000</v>
      </c>
      <c r="E43" s="10">
        <v>0</v>
      </c>
      <c r="F43" s="10">
        <v>0</v>
      </c>
      <c r="G43" s="11">
        <v>0</v>
      </c>
      <c r="H43" s="26" t="s">
        <v>149</v>
      </c>
      <c r="I43" s="28" t="s">
        <v>46</v>
      </c>
      <c r="M43" s="4"/>
    </row>
    <row r="44" spans="1:13" ht="15" customHeight="1" x14ac:dyDescent="0.25">
      <c r="A44" s="25" t="s">
        <v>37</v>
      </c>
      <c r="B44" s="10">
        <v>216000</v>
      </c>
      <c r="C44" s="10">
        <v>72000</v>
      </c>
      <c r="D44" s="11">
        <f t="shared" si="0"/>
        <v>288000</v>
      </c>
      <c r="E44" s="10">
        <v>216000</v>
      </c>
      <c r="F44" s="10">
        <v>72000</v>
      </c>
      <c r="G44" s="11">
        <f>SUM(E44:F44)</f>
        <v>288000</v>
      </c>
      <c r="H44" s="26" t="s">
        <v>150</v>
      </c>
      <c r="I44" s="57" t="s">
        <v>93</v>
      </c>
    </row>
    <row r="45" spans="1:13" ht="15" customHeight="1" x14ac:dyDescent="0.25">
      <c r="A45" s="25" t="s">
        <v>43</v>
      </c>
      <c r="B45" s="10">
        <v>250000</v>
      </c>
      <c r="C45" s="10">
        <v>83333</v>
      </c>
      <c r="D45" s="11">
        <f t="shared" si="0"/>
        <v>333333</v>
      </c>
      <c r="E45" s="10">
        <v>0</v>
      </c>
      <c r="F45" s="10">
        <v>0</v>
      </c>
      <c r="G45" s="11">
        <v>0</v>
      </c>
      <c r="H45" s="34" t="s">
        <v>151</v>
      </c>
      <c r="I45" s="29" t="s">
        <v>79</v>
      </c>
    </row>
    <row r="46" spans="1:13" ht="15" customHeight="1" x14ac:dyDescent="0.25">
      <c r="A46" s="25" t="s">
        <v>38</v>
      </c>
      <c r="B46" s="10">
        <v>1350000</v>
      </c>
      <c r="C46" s="10">
        <v>450000</v>
      </c>
      <c r="D46" s="11">
        <f t="shared" si="0"/>
        <v>1800000</v>
      </c>
      <c r="E46" s="10">
        <v>2000000</v>
      </c>
      <c r="F46" s="10">
        <v>666666</v>
      </c>
      <c r="G46" s="11">
        <f>SUM(E46:F46)</f>
        <v>2666666</v>
      </c>
      <c r="H46" s="35" t="s">
        <v>152</v>
      </c>
      <c r="I46" s="29" t="s">
        <v>84</v>
      </c>
    </row>
    <row r="47" spans="1:13" ht="15" customHeight="1" x14ac:dyDescent="0.25">
      <c r="A47" s="25" t="s">
        <v>39</v>
      </c>
      <c r="B47" s="10">
        <v>459113</v>
      </c>
      <c r="C47" s="10">
        <v>153038</v>
      </c>
      <c r="D47" s="11">
        <f t="shared" si="0"/>
        <v>612151</v>
      </c>
      <c r="E47" s="10">
        <v>0</v>
      </c>
      <c r="F47" s="10">
        <v>0</v>
      </c>
      <c r="G47" s="11">
        <v>0</v>
      </c>
      <c r="H47" s="26" t="s">
        <v>153</v>
      </c>
      <c r="I47" s="29" t="s">
        <v>80</v>
      </c>
    </row>
    <row r="48" spans="1:13" ht="15" customHeight="1" thickBot="1" x14ac:dyDescent="0.3">
      <c r="A48" s="40" t="s">
        <v>40</v>
      </c>
      <c r="B48" s="41">
        <v>145125</v>
      </c>
      <c r="C48" s="41">
        <v>48375</v>
      </c>
      <c r="D48" s="42">
        <f t="shared" si="0"/>
        <v>193500</v>
      </c>
      <c r="E48" s="41">
        <v>0</v>
      </c>
      <c r="F48" s="41">
        <v>0</v>
      </c>
      <c r="G48" s="42">
        <v>0</v>
      </c>
      <c r="H48" s="43" t="s">
        <v>154</v>
      </c>
      <c r="I48" s="44" t="s">
        <v>91</v>
      </c>
    </row>
    <row r="49" spans="1:9" ht="29.25" customHeight="1" x14ac:dyDescent="0.25">
      <c r="A49" s="50" t="s">
        <v>94</v>
      </c>
      <c r="B49" s="51">
        <f>SUBTOTAL(109,Table2[Federal Grant Amount FY20])</f>
        <v>18989163</v>
      </c>
      <c r="C49" s="51">
        <f>SUBTOTAL(109,Table2[Match Required FY20])</f>
        <v>6610690</v>
      </c>
      <c r="D49" s="52">
        <f>SUBTOTAL(109,Table2[Total Grant Amount FY20])</f>
        <v>25599853</v>
      </c>
      <c r="E49" s="53">
        <f>SUBTOTAL(109,Table2[[Federal Grant Amount FY21 ]])</f>
        <v>15119473</v>
      </c>
      <c r="F49" s="53">
        <f>SUBTOTAL(109,Table2[[Match Required FY21 ]])</f>
        <v>5194013</v>
      </c>
      <c r="G49" s="54">
        <f>SUBTOTAL(109,Table2[[Total Grant Amount FY21 ]])</f>
        <v>20313486</v>
      </c>
      <c r="H49" s="55"/>
      <c r="I49" s="56"/>
    </row>
    <row r="50" spans="1:9" x14ac:dyDescent="0.25">
      <c r="H50" s="12"/>
      <c r="I50" s="6"/>
    </row>
    <row r="51" spans="1:9" x14ac:dyDescent="0.25">
      <c r="A51" s="45" t="s">
        <v>109</v>
      </c>
      <c r="B51" s="46" t="s">
        <v>111</v>
      </c>
      <c r="C51" s="47" t="s">
        <v>110</v>
      </c>
      <c r="D51" s="45"/>
      <c r="E51" s="45"/>
      <c r="F51" s="45"/>
      <c r="G51" s="45"/>
      <c r="H51" s="48" t="s">
        <v>107</v>
      </c>
      <c r="I51" s="49" t="s">
        <v>108</v>
      </c>
    </row>
    <row r="52" spans="1:9" x14ac:dyDescent="0.25">
      <c r="B52" s="9"/>
    </row>
  </sheetData>
  <phoneticPr fontId="6" type="noConversion"/>
  <hyperlinks>
    <hyperlink ref="I14" r:id="rId1" display="mailto:lisa.longman@iowaeda.com" xr:uid="{ED280D7C-A2A7-4A14-97C8-0345ADAD7F28}"/>
    <hyperlink ref="I48" r:id="rId2" xr:uid="{3A161B79-BCCD-45AD-BD79-17AA7A4DA35F}"/>
    <hyperlink ref="I36" r:id="rId3" xr:uid="{BFA2C4C5-9359-4728-9DFD-DE3A4E481AA3}"/>
    <hyperlink ref="I35" r:id="rId4" xr:uid="{93F65A85-8070-452F-BEB7-F0631B9685EE}"/>
    <hyperlink ref="I23" r:id="rId5" xr:uid="{43AB7613-081D-4D69-AD73-3395FB357968}"/>
    <hyperlink ref="I27" r:id="rId6" display="mailto:dmitrovic@diversifynevada.com" xr:uid="{738ACA11-A9B4-4FB9-B24F-1F1502773915}"/>
    <hyperlink ref="I26" r:id="rId7" xr:uid="{75E5A11B-11A5-40A1-BC2A-2CCCAEA6BB0D}"/>
    <hyperlink ref="I20" r:id="rId8" xr:uid="{014F9205-8D88-4205-A69A-2EC91AC66A56}"/>
    <hyperlink ref="I15" r:id="rId9" xr:uid="{42297980-9395-4EBC-B466-4F7277F6BB3F}"/>
    <hyperlink ref="I7" r:id="rId10" xr:uid="{3D264033-C0AF-4B22-AF5E-5281A4AD355E}"/>
    <hyperlink ref="I6" r:id="rId11" xr:uid="{D24D6BF0-F362-460D-BCA6-9124378C4131}"/>
    <hyperlink ref="I4" r:id="rId12" xr:uid="{F5F0AD48-6014-4890-94B3-0EEBAC79805A}"/>
    <hyperlink ref="I33" r:id="rId13" xr:uid="{2BFADEAB-1F23-46C2-9BA7-989421786C80}"/>
    <hyperlink ref="I12" r:id="rId14" xr:uid="{8D1AE45F-471D-4B53-BEB2-68FE4F93F35F}"/>
    <hyperlink ref="I11" r:id="rId15" xr:uid="{8FC494DD-1A0D-4271-8F40-75F636710D7D}"/>
    <hyperlink ref="I9" r:id="rId16" xr:uid="{641BFBCF-8559-4667-A7CB-EFCDC9EC1E3C}"/>
    <hyperlink ref="I13" r:id="rId17" xr:uid="{21CF7124-0722-47BD-A984-BD4FAA07BDC8}"/>
    <hyperlink ref="I3" r:id="rId18" xr:uid="{F447693A-01C9-4130-9B0E-67FC115ED5FC}"/>
    <hyperlink ref="I2" r:id="rId19" xr:uid="{B31655B8-A1D3-482F-AA30-C87DE071EE33}"/>
    <hyperlink ref="I5" r:id="rId20" xr:uid="{FEC1CFC0-788B-489E-A041-DCB89509F1D3}"/>
    <hyperlink ref="I21" r:id="rId21" display="mailto:sandbornn@michigan.org" xr:uid="{DB0836BB-4BAB-4887-8FA7-26C4BC6E497C}"/>
    <hyperlink ref="I22" r:id="rId22" display="mailto:aeli.wiebolt@state.mn.us" xr:uid="{5525FE41-0A67-41BE-8703-F67F29954215}"/>
    <hyperlink ref="I34" r:id="rId23" xr:uid="{BC097AC8-D1A3-4476-9C1D-2F6E6BC25664}"/>
    <hyperlink ref="I19" r:id="rId24" xr:uid="{8F715DC1-2E7D-49CB-96F7-39485C17A066}"/>
    <hyperlink ref="I37" r:id="rId25" xr:uid="{540C4565-8A35-4B32-9CD8-6D267F7FF7BE}"/>
    <hyperlink ref="I40" r:id="rId26" display="mailto:nthigpen@sccommerce.com" xr:uid="{D4D107F6-4492-44D8-A07B-603B853DB01F}"/>
    <hyperlink ref="I31" r:id="rId27" xr:uid="{58EB3FBD-204F-434F-8C80-D3E6B1CEA1CA}"/>
    <hyperlink ref="I29" r:id="rId28" xr:uid="{4AB33117-68B5-4853-B202-B0B8F8D6653A}"/>
    <hyperlink ref="I32" r:id="rId29" xr:uid="{3842805D-CE67-45E6-87F4-AD52BB487976}"/>
    <hyperlink ref="I45" r:id="rId30" xr:uid="{6556919A-1B76-4D0F-B1EF-A48DF8B3A466}"/>
    <hyperlink ref="I47" r:id="rId31" xr:uid="{0B64BFF6-7FA5-425C-B84D-94FEA565C70F}"/>
    <hyperlink ref="I24" r:id="rId32" xr:uid="{DF0DCD41-FE44-49B3-BE13-F263A985D137}"/>
    <hyperlink ref="I18" r:id="rId33" xr:uid="{0A66EA2F-81EB-4EEE-8DF6-33C3B30DD597}"/>
    <hyperlink ref="I17" r:id="rId34" xr:uid="{D1EA4566-F9E7-4812-8C40-DF40D65E4325}"/>
    <hyperlink ref="I10" r:id="rId35" xr:uid="{F5F90028-A247-40A7-BC3B-1FFD45146F5A}"/>
    <hyperlink ref="I46" r:id="rId36" xr:uid="{FD801B1D-1AC0-4C44-BC16-C63E850B0B1E}"/>
    <hyperlink ref="I42" r:id="rId37" xr:uid="{E4C28421-E8B5-4425-A2E8-D1C9484BFD4E}"/>
    <hyperlink ref="I41" r:id="rId38" xr:uid="{12BFDA32-F27E-4DFA-8C37-026C5111AAF9}"/>
    <hyperlink ref="I25" r:id="rId39" xr:uid="{00D4442F-C4D9-4E15-B90F-58B0CB2D40B9}"/>
    <hyperlink ref="I30" r:id="rId40" xr:uid="{46AADD06-FAA1-41A9-9C1E-DD7C23678817}"/>
    <hyperlink ref="I38" r:id="rId41" xr:uid="{F46197EC-888E-40A0-9FFF-C093CA015715}"/>
    <hyperlink ref="I39" r:id="rId42" xr:uid="{9AE9A9ED-4B33-421A-BBD9-49552CA0C595}"/>
    <hyperlink ref="I44" r:id="rId43" xr:uid="{08ED4AC8-2C69-4B9F-93C8-C6C7F33C6D7E}"/>
    <hyperlink ref="I16" r:id="rId44" xr:uid="{94BEDF82-E40D-4327-A75D-9CC964C8165A}"/>
    <hyperlink ref="I28" r:id="rId45" display="mailto:tina.kasim@livefree.nh.gov" xr:uid="{EBA89881-874C-4D3C-A030-0015A7395BA6}"/>
    <hyperlink ref="I43" r:id="rId46" xr:uid="{6DDFB586-54EF-41BA-B4E9-8E28A9C44E64}"/>
    <hyperlink ref="I51" r:id="rId47" xr:uid="{BB6FFE2B-698E-426D-A4DD-30048EDE450D}"/>
  </hyperlinks>
  <pageMargins left="0.7" right="0.7" top="0.75" bottom="0.75" header="0.3" footer="0.3"/>
  <pageSetup scale="56" fitToHeight="0" orientation="landscape" horizontalDpi="4294967293" verticalDpi="4294967293" r:id="rId48"/>
  <tableParts count="1">
    <tablePart r:id="rId4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DB970C8073046B2242BED763DB3DE" ma:contentTypeVersion="8" ma:contentTypeDescription="Create a new document." ma:contentTypeScope="" ma:versionID="3f78e8957fe5b425a31bcf8eef7cf8eb">
  <xsd:schema xmlns:xsd="http://www.w3.org/2001/XMLSchema" xmlns:xs="http://www.w3.org/2001/XMLSchema" xmlns:p="http://schemas.microsoft.com/office/2006/metadata/properties" xmlns:ns2="8db36690-3565-4fad-9895-1f0e55051495" targetNamespace="http://schemas.microsoft.com/office/2006/metadata/properties" ma:root="true" ma:fieldsID="0d67cfc659dd43ba30ac4921889ec7d1" ns2:_="">
    <xsd:import namespace="8db36690-3565-4fad-9895-1f0e550514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b36690-3565-4fad-9895-1f0e550514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93A388-1D9E-47F2-94FD-C2E2C85D5B52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8db36690-3565-4fad-9895-1f0e55051495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0A278CB-9A16-4451-841C-B43CB8104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b36690-3565-4fad-9895-1f0e550514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34872B-0D6D-4352-9536-7DED312E44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STEP Contacts</vt:lpstr>
      <vt:lpstr>'STEP Contacts'!Print_Titles</vt:lpstr>
    </vt:vector>
  </TitlesOfParts>
  <Company>U.S. 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STEP Contact List for FY 2020-2021</dc:title>
  <dc:subject>STEP Contact List for FY 2020-2021</dc:subject>
  <dc:creator>U.S. Small Business Administration</dc:creator>
  <cp:keywords>U.S. Small Business Administration; USSBA; STEP; Contact List; 2020; 2021</cp:keywords>
  <cp:lastModifiedBy>CommonLook Remediation Team</cp:lastModifiedBy>
  <cp:lastPrinted>2021-10-13T15:45:21Z</cp:lastPrinted>
  <dcterms:created xsi:type="dcterms:W3CDTF">2019-10-31T18:20:49Z</dcterms:created>
  <dcterms:modified xsi:type="dcterms:W3CDTF">2021-10-20T11:49:38Z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0x010100EBFDB970C8073046B2242BED763DB3DE</vt:lpwstr>
  </property>
  <property fmtid="{D5CDD505-2E9C-101B-9397-08002B2CF9AE}" pid="3" name="_NewReviewCycle">
    <vt:lpwstr/>
  </property>
</Properties>
</file>